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225" windowWidth="12720" windowHeight="5715" tabRatio="733"/>
  </bookViews>
  <sheets>
    <sheet name="Kryminologia" sheetId="12" r:id="rId1"/>
  </sheets>
  <definedNames>
    <definedName name="_xlnm.Print_Titles" localSheetId="0">Kryminologia!$18:$18</definedName>
  </definedNames>
  <calcPr calcId="125725"/>
</workbook>
</file>

<file path=xl/calcChain.xml><?xml version="1.0" encoding="utf-8"?>
<calcChain xmlns="http://schemas.openxmlformats.org/spreadsheetml/2006/main">
  <c r="J111" i="12"/>
  <c r="I111"/>
  <c r="H111"/>
  <c r="G111"/>
  <c r="F111" s="1"/>
  <c r="J39" l="1"/>
  <c r="I39"/>
  <c r="H39"/>
  <c r="G39"/>
  <c r="J37"/>
  <c r="I37"/>
  <c r="H37"/>
  <c r="G37"/>
  <c r="F39" l="1"/>
  <c r="F37"/>
  <c r="N116"/>
  <c r="N43"/>
  <c r="N29"/>
  <c r="J99" l="1"/>
  <c r="AH92"/>
  <c r="AG92"/>
  <c r="AF92"/>
  <c r="AE92"/>
  <c r="AD92"/>
  <c r="AC92"/>
  <c r="AB92"/>
  <c r="AA92"/>
  <c r="Z92"/>
  <c r="Y92"/>
  <c r="X92"/>
  <c r="W92"/>
  <c r="V92"/>
  <c r="U92"/>
  <c r="T92"/>
  <c r="S92"/>
  <c r="R92"/>
  <c r="Q92"/>
  <c r="P92"/>
  <c r="O92"/>
  <c r="N92"/>
  <c r="M92"/>
  <c r="L92"/>
  <c r="K92"/>
  <c r="J91"/>
  <c r="I91"/>
  <c r="H91"/>
  <c r="G91"/>
  <c r="J90"/>
  <c r="I90"/>
  <c r="H90"/>
  <c r="G90"/>
  <c r="J89"/>
  <c r="I89"/>
  <c r="H89"/>
  <c r="G89"/>
  <c r="J88"/>
  <c r="I88"/>
  <c r="H88"/>
  <c r="G88"/>
  <c r="J87"/>
  <c r="I87"/>
  <c r="H87"/>
  <c r="G87"/>
  <c r="J86"/>
  <c r="I86"/>
  <c r="H86"/>
  <c r="G86"/>
  <c r="J85"/>
  <c r="I85"/>
  <c r="H85"/>
  <c r="G85"/>
  <c r="J84"/>
  <c r="I84"/>
  <c r="H84"/>
  <c r="G84"/>
  <c r="F84" s="1"/>
  <c r="J83"/>
  <c r="I83"/>
  <c r="H83"/>
  <c r="G83"/>
  <c r="J82"/>
  <c r="I82"/>
  <c r="I92" s="1"/>
  <c r="H82"/>
  <c r="G82"/>
  <c r="F83" l="1"/>
  <c r="F88"/>
  <c r="F90"/>
  <c r="F91"/>
  <c r="F85"/>
  <c r="F86"/>
  <c r="F87"/>
  <c r="F89"/>
  <c r="H92"/>
  <c r="J92"/>
  <c r="G92"/>
  <c r="F82"/>
  <c r="G35"/>
  <c r="G98"/>
  <c r="G107"/>
  <c r="G115"/>
  <c r="F115" s="1"/>
  <c r="G119"/>
  <c r="G52"/>
  <c r="H35"/>
  <c r="H98"/>
  <c r="H115"/>
  <c r="H119"/>
  <c r="H52"/>
  <c r="AF116"/>
  <c r="AF56"/>
  <c r="V56"/>
  <c r="V116"/>
  <c r="V43"/>
  <c r="H48"/>
  <c r="H49"/>
  <c r="H46"/>
  <c r="H47"/>
  <c r="F47" s="1"/>
  <c r="H50"/>
  <c r="H51"/>
  <c r="H53"/>
  <c r="H54"/>
  <c r="F54" s="1"/>
  <c r="H55"/>
  <c r="H118"/>
  <c r="H121" s="1"/>
  <c r="H94"/>
  <c r="H96"/>
  <c r="F96" s="1"/>
  <c r="H97"/>
  <c r="H99"/>
  <c r="H101"/>
  <c r="H100"/>
  <c r="H102"/>
  <c r="H103"/>
  <c r="H105"/>
  <c r="H108"/>
  <c r="F108" s="1"/>
  <c r="H104"/>
  <c r="H113"/>
  <c r="H20"/>
  <c r="H21"/>
  <c r="F21" s="1"/>
  <c r="H22"/>
  <c r="H23"/>
  <c r="H24"/>
  <c r="H25"/>
  <c r="F25" s="1"/>
  <c r="H26"/>
  <c r="H27"/>
  <c r="H32"/>
  <c r="H33"/>
  <c r="F33" s="1"/>
  <c r="H34"/>
  <c r="H36"/>
  <c r="H38"/>
  <c r="H40"/>
  <c r="F40" s="1"/>
  <c r="H41"/>
  <c r="H42"/>
  <c r="G120"/>
  <c r="H120"/>
  <c r="I120"/>
  <c r="J120"/>
  <c r="Z121"/>
  <c r="J118"/>
  <c r="J119"/>
  <c r="AH121"/>
  <c r="X121"/>
  <c r="X29"/>
  <c r="X43"/>
  <c r="X56"/>
  <c r="X116"/>
  <c r="G20"/>
  <c r="F20" s="1"/>
  <c r="G21"/>
  <c r="G22"/>
  <c r="G23"/>
  <c r="G24"/>
  <c r="F24" s="1"/>
  <c r="G25"/>
  <c r="G27"/>
  <c r="G28"/>
  <c r="G32"/>
  <c r="F32" s="1"/>
  <c r="G33"/>
  <c r="G34"/>
  <c r="F34" s="1"/>
  <c r="G36"/>
  <c r="G38"/>
  <c r="G40"/>
  <c r="G41"/>
  <c r="F41" s="1"/>
  <c r="G42"/>
  <c r="G46"/>
  <c r="F46" s="1"/>
  <c r="G47"/>
  <c r="G48"/>
  <c r="F48" s="1"/>
  <c r="G49"/>
  <c r="G50"/>
  <c r="F50" s="1"/>
  <c r="G51"/>
  <c r="G53"/>
  <c r="G54"/>
  <c r="G55"/>
  <c r="F55" s="1"/>
  <c r="G94"/>
  <c r="G95"/>
  <c r="G96"/>
  <c r="G97"/>
  <c r="F97" s="1"/>
  <c r="G99"/>
  <c r="G100"/>
  <c r="G101"/>
  <c r="G102"/>
  <c r="F102" s="1"/>
  <c r="G103"/>
  <c r="G104"/>
  <c r="F104" s="1"/>
  <c r="G105"/>
  <c r="G106"/>
  <c r="F106" s="1"/>
  <c r="G108"/>
  <c r="G109"/>
  <c r="G110"/>
  <c r="G112"/>
  <c r="F112" s="1"/>
  <c r="G113"/>
  <c r="G114"/>
  <c r="G118"/>
  <c r="G121" s="1"/>
  <c r="H28"/>
  <c r="F28" s="1"/>
  <c r="H95"/>
  <c r="H106"/>
  <c r="H107"/>
  <c r="H109"/>
  <c r="H110"/>
  <c r="H112"/>
  <c r="H114"/>
  <c r="I20"/>
  <c r="I21"/>
  <c r="I22"/>
  <c r="I23"/>
  <c r="I24"/>
  <c r="I25"/>
  <c r="I26"/>
  <c r="I27"/>
  <c r="I28"/>
  <c r="I32"/>
  <c r="I33"/>
  <c r="I34"/>
  <c r="I35"/>
  <c r="I36"/>
  <c r="I38"/>
  <c r="I40"/>
  <c r="I41"/>
  <c r="I42"/>
  <c r="I46"/>
  <c r="I47"/>
  <c r="I48"/>
  <c r="I49"/>
  <c r="I50"/>
  <c r="I51"/>
  <c r="I52"/>
  <c r="I53"/>
  <c r="I54"/>
  <c r="I55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2"/>
  <c r="I113"/>
  <c r="I114"/>
  <c r="I115"/>
  <c r="I118"/>
  <c r="I119"/>
  <c r="AH29"/>
  <c r="AH43"/>
  <c r="AH56"/>
  <c r="AH116"/>
  <c r="AG29"/>
  <c r="AG43"/>
  <c r="AG56"/>
  <c r="AG116"/>
  <c r="AG121"/>
  <c r="AF29"/>
  <c r="AF122" s="1"/>
  <c r="AF43"/>
  <c r="AF121"/>
  <c r="AE29"/>
  <c r="AE116"/>
  <c r="AE56"/>
  <c r="AE43"/>
  <c r="AE121"/>
  <c r="AD29"/>
  <c r="AD43"/>
  <c r="AD56"/>
  <c r="AD116"/>
  <c r="AD121"/>
  <c r="AC29"/>
  <c r="AC43"/>
  <c r="AC56"/>
  <c r="AC116"/>
  <c r="AC121"/>
  <c r="AB29"/>
  <c r="AB43"/>
  <c r="AB56"/>
  <c r="AB116"/>
  <c r="AB121"/>
  <c r="AA29"/>
  <c r="AA43"/>
  <c r="AA56"/>
  <c r="AA116"/>
  <c r="AA121"/>
  <c r="Z29"/>
  <c r="Z43"/>
  <c r="Z56"/>
  <c r="Z116"/>
  <c r="Y29"/>
  <c r="Y43"/>
  <c r="Y56"/>
  <c r="Y116"/>
  <c r="Y121"/>
  <c r="W29"/>
  <c r="W43"/>
  <c r="W56"/>
  <c r="W116"/>
  <c r="W121"/>
  <c r="V29"/>
  <c r="V121"/>
  <c r="U29"/>
  <c r="U43"/>
  <c r="U56"/>
  <c r="U116"/>
  <c r="U121"/>
  <c r="T29"/>
  <c r="T43"/>
  <c r="T56"/>
  <c r="T116"/>
  <c r="T121"/>
  <c r="S29"/>
  <c r="S43"/>
  <c r="S56"/>
  <c r="S116"/>
  <c r="S121"/>
  <c r="R29"/>
  <c r="R43"/>
  <c r="R56"/>
  <c r="R116"/>
  <c r="R121"/>
  <c r="Q29"/>
  <c r="Q43"/>
  <c r="Q56"/>
  <c r="Q116"/>
  <c r="Q121"/>
  <c r="P29"/>
  <c r="P43"/>
  <c r="P56"/>
  <c r="P116"/>
  <c r="P121"/>
  <c r="O29"/>
  <c r="O43"/>
  <c r="O56"/>
  <c r="O116"/>
  <c r="O121"/>
  <c r="N56"/>
  <c r="N121"/>
  <c r="M29"/>
  <c r="M43"/>
  <c r="M56"/>
  <c r="M116"/>
  <c r="M121"/>
  <c r="L29"/>
  <c r="L43"/>
  <c r="L56"/>
  <c r="L116"/>
  <c r="L121"/>
  <c r="K29"/>
  <c r="K43"/>
  <c r="K56"/>
  <c r="K116"/>
  <c r="K121"/>
  <c r="AH80"/>
  <c r="AG80"/>
  <c r="AF80"/>
  <c r="AE80"/>
  <c r="AD80"/>
  <c r="AC80"/>
  <c r="AB80"/>
  <c r="AA80"/>
  <c r="Z80"/>
  <c r="Y80"/>
  <c r="X80"/>
  <c r="W80"/>
  <c r="V80"/>
  <c r="U80"/>
  <c r="T80"/>
  <c r="S80"/>
  <c r="R80"/>
  <c r="Q80"/>
  <c r="P80"/>
  <c r="O80"/>
  <c r="N80"/>
  <c r="M80"/>
  <c r="L80"/>
  <c r="K80"/>
  <c r="J70"/>
  <c r="J71"/>
  <c r="J72"/>
  <c r="J73"/>
  <c r="J74"/>
  <c r="J75"/>
  <c r="J76"/>
  <c r="J77"/>
  <c r="J78"/>
  <c r="J79"/>
  <c r="I70"/>
  <c r="I71"/>
  <c r="I72"/>
  <c r="I73"/>
  <c r="I74"/>
  <c r="I75"/>
  <c r="I76"/>
  <c r="I77"/>
  <c r="I78"/>
  <c r="I79"/>
  <c r="H70"/>
  <c r="H71"/>
  <c r="H72"/>
  <c r="H73"/>
  <c r="H74"/>
  <c r="H75"/>
  <c r="H76"/>
  <c r="H77"/>
  <c r="H78"/>
  <c r="H79"/>
  <c r="G70"/>
  <c r="G71"/>
  <c r="F71" s="1"/>
  <c r="G72"/>
  <c r="G73"/>
  <c r="G74"/>
  <c r="G75"/>
  <c r="G76"/>
  <c r="G77"/>
  <c r="G78"/>
  <c r="G79"/>
  <c r="AH68"/>
  <c r="AG68"/>
  <c r="AF68"/>
  <c r="AE68"/>
  <c r="AD68"/>
  <c r="AC68"/>
  <c r="AB68"/>
  <c r="AA68"/>
  <c r="Z68"/>
  <c r="Y68"/>
  <c r="X68"/>
  <c r="W68"/>
  <c r="V68"/>
  <c r="U68"/>
  <c r="T68"/>
  <c r="S68"/>
  <c r="R68"/>
  <c r="Q68"/>
  <c r="P68"/>
  <c r="O68"/>
  <c r="N68"/>
  <c r="M68"/>
  <c r="L68"/>
  <c r="K68"/>
  <c r="J58"/>
  <c r="J59"/>
  <c r="J60"/>
  <c r="J61"/>
  <c r="J62"/>
  <c r="J63"/>
  <c r="J64"/>
  <c r="J65"/>
  <c r="J66"/>
  <c r="J67"/>
  <c r="I58"/>
  <c r="I59"/>
  <c r="I60"/>
  <c r="I61"/>
  <c r="I62"/>
  <c r="I63"/>
  <c r="I64"/>
  <c r="I65"/>
  <c r="I66"/>
  <c r="I67"/>
  <c r="H58"/>
  <c r="H59"/>
  <c r="H60"/>
  <c r="H61"/>
  <c r="H62"/>
  <c r="H63"/>
  <c r="H64"/>
  <c r="H65"/>
  <c r="H66"/>
  <c r="H67"/>
  <c r="G58"/>
  <c r="G59"/>
  <c r="G60"/>
  <c r="G61"/>
  <c r="G62"/>
  <c r="G63"/>
  <c r="G64"/>
  <c r="G65"/>
  <c r="G66"/>
  <c r="G67"/>
  <c r="J20"/>
  <c r="J21"/>
  <c r="J23"/>
  <c r="J24"/>
  <c r="J25"/>
  <c r="J26"/>
  <c r="J27"/>
  <c r="J28"/>
  <c r="J32"/>
  <c r="J33"/>
  <c r="J34"/>
  <c r="J35"/>
  <c r="J36"/>
  <c r="J38"/>
  <c r="J40"/>
  <c r="J41"/>
  <c r="J42"/>
  <c r="J46"/>
  <c r="J47"/>
  <c r="J48"/>
  <c r="J49"/>
  <c r="J50"/>
  <c r="J51"/>
  <c r="J52"/>
  <c r="J53"/>
  <c r="J54"/>
  <c r="J55"/>
  <c r="J94"/>
  <c r="J95"/>
  <c r="J96"/>
  <c r="J97"/>
  <c r="J98"/>
  <c r="J100"/>
  <c r="J101"/>
  <c r="J102"/>
  <c r="J103"/>
  <c r="J104"/>
  <c r="J105"/>
  <c r="J106"/>
  <c r="J107"/>
  <c r="J108"/>
  <c r="J109"/>
  <c r="J110"/>
  <c r="J112"/>
  <c r="J113"/>
  <c r="J114"/>
  <c r="J115"/>
  <c r="C122"/>
  <c r="D122"/>
  <c r="E122"/>
  <c r="F52"/>
  <c r="F49"/>
  <c r="F51"/>
  <c r="F27"/>
  <c r="F26"/>
  <c r="F110"/>
  <c r="F109"/>
  <c r="F107"/>
  <c r="F105"/>
  <c r="F103"/>
  <c r="F101"/>
  <c r="F99"/>
  <c r="F119"/>
  <c r="F114"/>
  <c r="F95"/>
  <c r="F94"/>
  <c r="F42"/>
  <c r="F38"/>
  <c r="F35"/>
  <c r="F22"/>
  <c r="F118"/>
  <c r="F59"/>
  <c r="AB122" l="1"/>
  <c r="F100"/>
  <c r="F53"/>
  <c r="F36"/>
  <c r="F23"/>
  <c r="F113"/>
  <c r="F98"/>
  <c r="F92"/>
  <c r="N122"/>
  <c r="AD122"/>
  <c r="F121"/>
  <c r="P122"/>
  <c r="V122"/>
  <c r="I121"/>
  <c r="J121"/>
  <c r="R122"/>
  <c r="F120"/>
  <c r="F58"/>
  <c r="F65"/>
  <c r="F61"/>
  <c r="F64"/>
  <c r="F66"/>
  <c r="F62"/>
  <c r="F43"/>
  <c r="AA122"/>
  <c r="I116"/>
  <c r="H29"/>
  <c r="F67"/>
  <c r="F63"/>
  <c r="H68"/>
  <c r="F78"/>
  <c r="F74"/>
  <c r="F70"/>
  <c r="F77"/>
  <c r="F29"/>
  <c r="J56"/>
  <c r="F76"/>
  <c r="I43"/>
  <c r="F73"/>
  <c r="M122"/>
  <c r="J68"/>
  <c r="L122"/>
  <c r="K122"/>
  <c r="I29"/>
  <c r="F116"/>
  <c r="G29"/>
  <c r="J43"/>
  <c r="F60"/>
  <c r="F68" s="1"/>
  <c r="F72"/>
  <c r="F79"/>
  <c r="F75"/>
  <c r="AC122"/>
  <c r="AE122"/>
  <c r="X122"/>
  <c r="F56"/>
  <c r="J116"/>
  <c r="Q122"/>
  <c r="U122"/>
  <c r="Y122"/>
  <c r="I68"/>
  <c r="G80"/>
  <c r="H80"/>
  <c r="I80"/>
  <c r="J80"/>
  <c r="T122"/>
  <c r="W122"/>
  <c r="Z122"/>
  <c r="AG122"/>
  <c r="I56"/>
  <c r="G56"/>
  <c r="G43"/>
  <c r="H43"/>
  <c r="H116"/>
  <c r="H56"/>
  <c r="J29"/>
  <c r="G68"/>
  <c r="O122"/>
  <c r="S122"/>
  <c r="AH122"/>
  <c r="G116"/>
  <c r="K123" l="1"/>
  <c r="I122"/>
  <c r="S123"/>
  <c r="S124"/>
  <c r="AE123"/>
  <c r="W123"/>
  <c r="F80"/>
  <c r="AA123"/>
  <c r="G122"/>
  <c r="K124"/>
  <c r="H122"/>
  <c r="O123"/>
  <c r="J122"/>
  <c r="AA124"/>
  <c r="F123" l="1"/>
  <c r="F122"/>
</calcChain>
</file>

<file path=xl/sharedStrings.xml><?xml version="1.0" encoding="utf-8"?>
<sst xmlns="http://schemas.openxmlformats.org/spreadsheetml/2006/main" count="338" uniqueCount="185">
  <si>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</si>
  <si>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</si>
  <si>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</si>
  <si>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</si>
  <si>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</si>
  <si>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</si>
  <si>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</si>
  <si>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</si>
  <si>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</si>
  <si>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</si>
  <si>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</si>
  <si>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</si>
  <si>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</si>
  <si>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</si>
  <si>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</si>
  <si>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</si>
  <si>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</si>
  <si>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</si>
  <si>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</si>
  <si>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</si>
  <si>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</si>
  <si>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</si>
  <si>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</si>
  <si>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</si>
  <si>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</si>
  <si>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</si>
  <si>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</si>
  <si>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</si>
  <si>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</si>
  <si>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</si>
  <si>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</si>
  <si>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</si>
  <si>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</si>
  <si>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</si>
  <si>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E</t>
  </si>
  <si>
    <t>Z</t>
  </si>
  <si>
    <t>Liczba godzin semestralnie w podziale na formy zajęć</t>
  </si>
  <si>
    <t>I ROK</t>
  </si>
  <si>
    <t>I semestr</t>
  </si>
  <si>
    <t>forma zajęć</t>
  </si>
  <si>
    <t>W</t>
  </si>
  <si>
    <t>C</t>
  </si>
  <si>
    <t>Forma zaliczenia</t>
  </si>
  <si>
    <t>Razem</t>
  </si>
  <si>
    <t>Godziny</t>
  </si>
  <si>
    <t>w tym</t>
  </si>
  <si>
    <t>ECTS</t>
  </si>
  <si>
    <t>Lp.</t>
  </si>
  <si>
    <t>Nazwa przedmiotu</t>
  </si>
  <si>
    <t>II semestr</t>
  </si>
  <si>
    <t>II ROK</t>
  </si>
  <si>
    <t>III semestr</t>
  </si>
  <si>
    <t>IV semestr</t>
  </si>
  <si>
    <t>V semestr</t>
  </si>
  <si>
    <t>VI semestr</t>
  </si>
  <si>
    <t>III ROK</t>
  </si>
  <si>
    <t>A. Grupa przedmiotów podstawowych</t>
  </si>
  <si>
    <t>IV</t>
  </si>
  <si>
    <t>I</t>
  </si>
  <si>
    <t>II</t>
  </si>
  <si>
    <t>III</t>
  </si>
  <si>
    <t>V</t>
  </si>
  <si>
    <t>Razem blok A</t>
  </si>
  <si>
    <t>B. Grupa przedmiotów kierunkowych</t>
  </si>
  <si>
    <t>Razem blok B</t>
  </si>
  <si>
    <t>VI</t>
  </si>
  <si>
    <t>Psychologia społeczna</t>
  </si>
  <si>
    <t>Razem blok D</t>
  </si>
  <si>
    <t>Razem blok F</t>
  </si>
  <si>
    <t>Liczba godzin</t>
  </si>
  <si>
    <t>Liczba ECTS w roku</t>
  </si>
  <si>
    <t>Poziom kształcenia: Licencjat</t>
  </si>
  <si>
    <t>Uzyskany tytuł: licencjat                                                                                                                Czas trwania studiów: 6 semestrów</t>
  </si>
  <si>
    <t>Zo</t>
  </si>
  <si>
    <t>Szkolenie biblioteczne</t>
  </si>
  <si>
    <t>Proseminarium</t>
  </si>
  <si>
    <t>Seminarium dyplomowe</t>
  </si>
  <si>
    <t>Technologia informacyjna</t>
  </si>
  <si>
    <t>Wiktymologia</t>
  </si>
  <si>
    <t>Kierunek: Kryminologia</t>
  </si>
  <si>
    <t>Profil kształcenia: Praktyczny</t>
  </si>
  <si>
    <t>Psychologia ogólna</t>
  </si>
  <si>
    <t>Komunikacja społeczna</t>
  </si>
  <si>
    <t>Standardy ochrony praw człowieka</t>
  </si>
  <si>
    <t>Ochrona danych osobowych i informacji niejawnych</t>
  </si>
  <si>
    <t>Logika</t>
  </si>
  <si>
    <t>Statystyka</t>
  </si>
  <si>
    <t>Prawo prasowe i ochrona wolności słowa</t>
  </si>
  <si>
    <t>Psychopatologia</t>
  </si>
  <si>
    <t>Środki masowego przekazu a przestępczość</t>
  </si>
  <si>
    <t>Mikro i makroekonomia</t>
  </si>
  <si>
    <t>Pomoc psychologiczna</t>
  </si>
  <si>
    <t>Problematyka uzależnień</t>
  </si>
  <si>
    <t>Warsztaty umiejętności społecznych</t>
  </si>
  <si>
    <t>P</t>
  </si>
  <si>
    <t>Kultura języka polskiego</t>
  </si>
  <si>
    <t>Wstęp do socjologii</t>
  </si>
  <si>
    <t>Wstęp do prawoznawstwa</t>
  </si>
  <si>
    <t>Podstawy filozofii</t>
  </si>
  <si>
    <t>Organizacja i struktura organów wymiaru sprawiedliwości</t>
  </si>
  <si>
    <t>Podstawy prawa cywilnego</t>
  </si>
  <si>
    <t>Postępowanie karne</t>
  </si>
  <si>
    <t>Wstęp do kryminologii</t>
  </si>
  <si>
    <t>Kryminologia porównawcza</t>
  </si>
  <si>
    <t>Patologie społeczne</t>
  </si>
  <si>
    <t>Metody badań kryminologicznych</t>
  </si>
  <si>
    <t>Taktyka i technika kryminalistyczna</t>
  </si>
  <si>
    <t>Nowe tendencje kryminologiczne</t>
  </si>
  <si>
    <t>Postępowanie mediacyjne</t>
  </si>
  <si>
    <t>Prawo rodzinne i opiekuńcze</t>
  </si>
  <si>
    <t>Psychologia sądowa</t>
  </si>
  <si>
    <t>Metodyka pracy kuratora sądowego</t>
  </si>
  <si>
    <t>System pomocy ofiarom przestępstw</t>
  </si>
  <si>
    <t>Resocjalizacja</t>
  </si>
  <si>
    <t>Pomoc społeczna</t>
  </si>
  <si>
    <t>Pedagogika</t>
  </si>
  <si>
    <t>Przemoc w rodzinie</t>
  </si>
  <si>
    <t>Poradnictwo społeczne</t>
  </si>
  <si>
    <t>Polityka społeczna</t>
  </si>
  <si>
    <t>Postępowanie w sprawach nieletnich</t>
  </si>
  <si>
    <t>Ujemne zjawiska społeczne jako czynnik kryminogenny</t>
  </si>
  <si>
    <t>Przestępczość z perspektywy krajowej</t>
  </si>
  <si>
    <t>Uprawnienia i możliwości działania osoby pokrzywdzonej</t>
  </si>
  <si>
    <t>Medyczne prawo karne</t>
  </si>
  <si>
    <t>Przestępstwa z nienawiści</t>
  </si>
  <si>
    <t>Patologie w instytucji</t>
  </si>
  <si>
    <t>Handel ludźmi</t>
  </si>
  <si>
    <t>Korupcja jako problem społeczny</t>
  </si>
  <si>
    <t>C. Grupa przedmiotów obieralnych</t>
  </si>
  <si>
    <t>C1. Moduł przedmiotów kuratorskich</t>
  </si>
  <si>
    <t>C3. Moduł penitencjarny</t>
  </si>
  <si>
    <t>C4. Moduł policyjny</t>
  </si>
  <si>
    <t>D. Grupa przedmiotów ogólnych</t>
  </si>
  <si>
    <t>E. Forma zakończenia studiów</t>
  </si>
  <si>
    <t>Razem A+B+C+D+E</t>
  </si>
  <si>
    <t>Razem blok C1</t>
  </si>
  <si>
    <t>Razem blok C2</t>
  </si>
  <si>
    <t>Razem blok C3</t>
  </si>
  <si>
    <t>Razem blok C4</t>
  </si>
  <si>
    <t>C2. Moduł patologie społeczne</t>
  </si>
  <si>
    <t>Zarządzanie ryzykiem</t>
  </si>
  <si>
    <t>Prawo penitencjarne</t>
  </si>
  <si>
    <t>Psychologia penitencjarna</t>
  </si>
  <si>
    <t>Status sprawcy w postępowaniu karnym</t>
  </si>
  <si>
    <t>Przestępczość powrotna</t>
  </si>
  <si>
    <t>Pragmatyka służbowa służby więziennej</t>
  </si>
  <si>
    <t>Międzynarodowe regulacje wymiaru i wykonywania sankcji karnych</t>
  </si>
  <si>
    <t>Pedagogika penitencjarna</t>
  </si>
  <si>
    <t>Bezpieczeństwo osobiste funkcjonariusza służby więziennej</t>
  </si>
  <si>
    <t>System ochrony gospodarki</t>
  </si>
  <si>
    <t>Prawo dowodowe</t>
  </si>
  <si>
    <t>Współpraca międzynarodowa Policji</t>
  </si>
  <si>
    <t>Prewencja kryminalna</t>
  </si>
  <si>
    <t>Prawo policyjne</t>
  </si>
  <si>
    <t>Psychologia zeznań</t>
  </si>
  <si>
    <t>Etykieta w instytucjach publicznych</t>
  </si>
  <si>
    <t>Zarządzanie strategiczne w instytucjach publicznych</t>
  </si>
  <si>
    <t>Praktyki zawodowe</t>
  </si>
  <si>
    <t>Szkolenie z BHP</t>
  </si>
  <si>
    <t>I, II, III, IV</t>
  </si>
  <si>
    <t>Postępowanie w sytuacjach zagrożenia</t>
  </si>
  <si>
    <t>2021/2022</t>
  </si>
  <si>
    <t>Ochrona własności intelektualnej</t>
  </si>
  <si>
    <t>Ergonomia i ochrona pracy funkcjonariusza służby więziennej</t>
  </si>
  <si>
    <t>Efekty uczenia się: Nauki społeczne</t>
  </si>
  <si>
    <t>Wydział: Nauk Stosowanych</t>
  </si>
  <si>
    <t>2022/2023</t>
  </si>
  <si>
    <t>Społeczne uwarunkowania przestępczości</t>
  </si>
  <si>
    <t>2023/2024</t>
  </si>
  <si>
    <t>Język angielski</t>
  </si>
  <si>
    <t>Nowoczesne metody organizacji i kierowania</t>
  </si>
  <si>
    <t>I R</t>
  </si>
  <si>
    <t>System i ustrój organów administracji rządowej i samorządowej</t>
  </si>
  <si>
    <t>Instytucje i źródła prawa UE</t>
  </si>
  <si>
    <t>Podstawy medycyny sądowej</t>
  </si>
  <si>
    <t>Prawo wykroczeń i postępowanie w sprawach o wykroczenia</t>
  </si>
  <si>
    <t>Postepowanie cywilne</t>
  </si>
  <si>
    <t>Etyka w działalności publicznej</t>
  </si>
  <si>
    <t>II R</t>
  </si>
  <si>
    <t>III R</t>
  </si>
  <si>
    <t>Polityka kryminalna</t>
  </si>
  <si>
    <t>Plan studiów zatwierdzono Uchwałą Senatu Nr __/2021 z dnia 29 kwietnia 2021 r.</t>
  </si>
  <si>
    <t>Specjalność: moduł przedmiotów: kuratorskich/patologii społecznych/penitencjarny/policyjny</t>
  </si>
  <si>
    <t>Plan dla studiów prowadzonych w formie stacjonarnej/niestacjonarnej</t>
  </si>
  <si>
    <t xml:space="preserve">Prawo karne materialne </t>
  </si>
</sst>
</file>

<file path=xl/styles.xml><?xml version="1.0" encoding="utf-8"?>
<styleSheet xmlns="http://schemas.openxmlformats.org/spreadsheetml/2006/main">
  <fonts count="14"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Czcionka tekstu podstawowego"/>
      <charset val="238"/>
    </font>
    <font>
      <b/>
      <sz val="10"/>
      <color indexed="8"/>
      <name val="Arial"/>
      <family val="2"/>
      <charset val="238"/>
    </font>
    <font>
      <sz val="10"/>
      <color indexed="8"/>
      <name val="Czcionka tekstu podstawowego"/>
      <family val="2"/>
      <charset val="238"/>
    </font>
    <font>
      <sz val="9"/>
      <color indexed="8"/>
      <name val="Arial"/>
      <family val="2"/>
      <charset val="238"/>
    </font>
    <font>
      <sz val="9"/>
      <color indexed="8"/>
      <name val="Czcionka tekstu podstawowego"/>
      <family val="2"/>
      <charset val="238"/>
    </font>
    <font>
      <b/>
      <sz val="9"/>
      <color indexed="8"/>
      <name val="Arial"/>
      <family val="2"/>
      <charset val="238"/>
    </font>
    <font>
      <sz val="8"/>
      <name val="Czcionka tekstu podstawowego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6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8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top"/>
    </xf>
    <xf numFmtId="0" fontId="4" fillId="0" borderId="0" xfId="0" applyFont="1"/>
    <xf numFmtId="1" fontId="5" fillId="0" borderId="2" xfId="0" applyNumberFormat="1" applyFont="1" applyBorder="1" applyAlignment="1">
      <alignment vertical="center" wrapText="1"/>
    </xf>
    <xf numFmtId="1" fontId="5" fillId="0" borderId="3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" fontId="6" fillId="0" borderId="1" xfId="0" applyNumberFormat="1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" fontId="5" fillId="0" borderId="7" xfId="0" applyNumberFormat="1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" fontId="1" fillId="0" borderId="8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1" fontId="6" fillId="0" borderId="2" xfId="0" applyNumberFormat="1" applyFont="1" applyBorder="1" applyAlignment="1">
      <alignment vertical="center" wrapText="1"/>
    </xf>
    <xf numFmtId="1" fontId="6" fillId="0" borderId="3" xfId="0" applyNumberFormat="1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0" fillId="0" borderId="0" xfId="0" applyBorder="1" applyAlignment="1">
      <alignment horizontal="left" vertical="top"/>
    </xf>
    <xf numFmtId="0" fontId="0" fillId="0" borderId="5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1" fontId="1" fillId="0" borderId="11" xfId="0" applyNumberFormat="1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1" fontId="5" fillId="2" borderId="7" xfId="0" applyNumberFormat="1" applyFont="1" applyFill="1" applyBorder="1" applyAlignment="1">
      <alignment vertical="center" wrapText="1"/>
    </xf>
    <xf numFmtId="1" fontId="5" fillId="2" borderId="2" xfId="0" applyNumberFormat="1" applyFont="1" applyFill="1" applyBorder="1" applyAlignment="1">
      <alignment vertical="center" wrapText="1"/>
    </xf>
    <xf numFmtId="1" fontId="5" fillId="2" borderId="14" xfId="0" applyNumberFormat="1" applyFont="1" applyFill="1" applyBorder="1" applyAlignment="1">
      <alignment vertical="center" wrapText="1"/>
    </xf>
    <xf numFmtId="1" fontId="5" fillId="2" borderId="6" xfId="0" applyNumberFormat="1" applyFont="1" applyFill="1" applyBorder="1" applyAlignment="1">
      <alignment vertical="center" wrapText="1"/>
    </xf>
    <xf numFmtId="1" fontId="5" fillId="2" borderId="15" xfId="0" applyNumberFormat="1" applyFont="1" applyFill="1" applyBorder="1" applyAlignment="1">
      <alignment vertical="center" wrapText="1"/>
    </xf>
    <xf numFmtId="1" fontId="5" fillId="2" borderId="16" xfId="0" applyNumberFormat="1" applyFont="1" applyFill="1" applyBorder="1" applyAlignment="1">
      <alignment vertical="center" wrapText="1"/>
    </xf>
    <xf numFmtId="1" fontId="6" fillId="2" borderId="2" xfId="0" applyNumberFormat="1" applyFont="1" applyFill="1" applyBorder="1" applyAlignment="1">
      <alignment vertical="center" wrapText="1"/>
    </xf>
    <xf numFmtId="1" fontId="6" fillId="2" borderId="15" xfId="0" applyNumberFormat="1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17" xfId="0" applyFont="1" applyFill="1" applyBorder="1" applyAlignment="1">
      <alignment vertical="center" wrapText="1"/>
    </xf>
    <xf numFmtId="0" fontId="6" fillId="2" borderId="18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9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1" fontId="5" fillId="0" borderId="20" xfId="0" applyNumberFormat="1" applyFont="1" applyBorder="1" applyAlignment="1">
      <alignment vertical="center" wrapText="1"/>
    </xf>
    <xf numFmtId="1" fontId="5" fillId="2" borderId="20" xfId="0" applyNumberFormat="1" applyFont="1" applyFill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6" fillId="2" borderId="21" xfId="0" applyFont="1" applyFill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0" xfId="0" applyFont="1"/>
    <xf numFmtId="0" fontId="6" fillId="0" borderId="2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1" fontId="5" fillId="0" borderId="7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1" fontId="5" fillId="0" borderId="2" xfId="0" applyNumberFormat="1" applyFont="1" applyFill="1" applyBorder="1" applyAlignment="1">
      <alignment vertical="center" wrapText="1"/>
    </xf>
    <xf numFmtId="1" fontId="6" fillId="0" borderId="2" xfId="0" applyNumberFormat="1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vertical="center" wrapText="1"/>
    </xf>
    <xf numFmtId="0" fontId="0" fillId="0" borderId="12" xfId="0" applyFill="1" applyBorder="1" applyAlignment="1">
      <alignment vertical="center" wrapText="1"/>
    </xf>
    <xf numFmtId="0" fontId="0" fillId="0" borderId="5" xfId="0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1" fillId="0" borderId="9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1" fontId="5" fillId="0" borderId="13" xfId="0" applyNumberFormat="1" applyFont="1" applyFill="1" applyBorder="1" applyAlignment="1">
      <alignment vertical="center" wrapText="1"/>
    </xf>
    <xf numFmtId="1" fontId="5" fillId="0" borderId="6" xfId="0" applyNumberFormat="1" applyFont="1" applyFill="1" applyBorder="1" applyAlignment="1">
      <alignment vertical="center" wrapText="1"/>
    </xf>
    <xf numFmtId="0" fontId="4" fillId="0" borderId="12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left" vertical="center" wrapText="1"/>
    </xf>
    <xf numFmtId="1" fontId="6" fillId="0" borderId="9" xfId="0" applyNumberFormat="1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vertical="center" wrapText="1"/>
    </xf>
    <xf numFmtId="0" fontId="9" fillId="0" borderId="0" xfId="0" applyFont="1" applyAlignment="1">
      <alignment horizontal="left" wrapText="1"/>
    </xf>
    <xf numFmtId="1" fontId="6" fillId="2" borderId="18" xfId="0" applyNumberFormat="1" applyFont="1" applyFill="1" applyBorder="1" applyAlignment="1">
      <alignment vertical="center" wrapText="1"/>
    </xf>
    <xf numFmtId="1" fontId="6" fillId="2" borderId="1" xfId="0" applyNumberFormat="1" applyFont="1" applyFill="1" applyBorder="1" applyAlignment="1">
      <alignment vertical="center" wrapText="1"/>
    </xf>
    <xf numFmtId="1" fontId="6" fillId="2" borderId="26" xfId="0" applyNumberFormat="1" applyFont="1" applyFill="1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28" xfId="0" applyBorder="1" applyAlignment="1"/>
    <xf numFmtId="0" fontId="0" fillId="0" borderId="29" xfId="0" applyBorder="1" applyAlignment="1"/>
    <xf numFmtId="0" fontId="6" fillId="0" borderId="22" xfId="0" applyFont="1" applyFill="1" applyBorder="1" applyAlignment="1">
      <alignment vertical="center" wrapText="1"/>
    </xf>
    <xf numFmtId="0" fontId="4" fillId="0" borderId="0" xfId="0" applyFont="1" applyAlignment="1">
      <alignment wrapText="1"/>
    </xf>
    <xf numFmtId="0" fontId="5" fillId="7" borderId="24" xfId="0" applyFont="1" applyFill="1" applyBorder="1" applyAlignment="1">
      <alignment vertical="center" wrapText="1"/>
    </xf>
    <xf numFmtId="0" fontId="5" fillId="7" borderId="25" xfId="0" applyFont="1" applyFill="1" applyBorder="1" applyAlignment="1">
      <alignment vertical="center" wrapText="1"/>
    </xf>
    <xf numFmtId="0" fontId="5" fillId="7" borderId="26" xfId="0" applyFont="1" applyFill="1" applyBorder="1" applyAlignment="1">
      <alignment vertical="center" wrapText="1"/>
    </xf>
    <xf numFmtId="0" fontId="6" fillId="7" borderId="7" xfId="0" applyFont="1" applyFill="1" applyBorder="1" applyAlignment="1">
      <alignment vertical="center" wrapText="1"/>
    </xf>
    <xf numFmtId="0" fontId="6" fillId="7" borderId="1" xfId="0" applyFont="1" applyFill="1" applyBorder="1" applyAlignment="1">
      <alignment vertical="center" wrapText="1"/>
    </xf>
    <xf numFmtId="0" fontId="6" fillId="7" borderId="0" xfId="0" applyFont="1" applyFill="1"/>
    <xf numFmtId="0" fontId="5" fillId="8" borderId="27" xfId="0" applyFont="1" applyFill="1" applyBorder="1" applyAlignment="1">
      <alignment vertical="center" wrapText="1"/>
    </xf>
    <xf numFmtId="0" fontId="6" fillId="8" borderId="7" xfId="0" applyFont="1" applyFill="1" applyBorder="1" applyAlignment="1">
      <alignment vertical="center" wrapText="1"/>
    </xf>
    <xf numFmtId="0" fontId="6" fillId="8" borderId="1" xfId="0" applyFont="1" applyFill="1" applyBorder="1" applyAlignment="1">
      <alignment vertical="center" wrapText="1"/>
    </xf>
    <xf numFmtId="0" fontId="6" fillId="8" borderId="12" xfId="0" applyFont="1" applyFill="1" applyBorder="1" applyAlignment="1">
      <alignment vertical="center" wrapText="1"/>
    </xf>
    <xf numFmtId="0" fontId="6" fillId="8" borderId="5" xfId="0" applyFont="1" applyFill="1" applyBorder="1" applyAlignment="1">
      <alignment vertical="center" wrapText="1"/>
    </xf>
    <xf numFmtId="0" fontId="6" fillId="8" borderId="20" xfId="0" applyFont="1" applyFill="1" applyBorder="1" applyAlignment="1">
      <alignment vertical="center" wrapText="1"/>
    </xf>
    <xf numFmtId="0" fontId="6" fillId="8" borderId="19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vertical="center" wrapText="1"/>
    </xf>
    <xf numFmtId="0" fontId="6" fillId="9" borderId="7" xfId="0" applyFont="1" applyFill="1" applyBorder="1" applyAlignment="1">
      <alignment vertical="center" wrapText="1"/>
    </xf>
    <xf numFmtId="0" fontId="6" fillId="9" borderId="4" xfId="0" applyFont="1" applyFill="1" applyBorder="1" applyAlignment="1">
      <alignment vertical="center" wrapText="1"/>
    </xf>
    <xf numFmtId="0" fontId="0" fillId="8" borderId="0" xfId="0" applyFill="1"/>
    <xf numFmtId="0" fontId="0" fillId="9" borderId="0" xfId="0" applyFill="1"/>
    <xf numFmtId="0" fontId="4" fillId="0" borderId="5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3" borderId="31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textRotation="90" wrapText="1"/>
    </xf>
    <xf numFmtId="0" fontId="0" fillId="0" borderId="7" xfId="0" applyBorder="1" applyAlignment="1">
      <alignment horizontal="center" vertical="center" textRotation="90" wrapText="1"/>
    </xf>
    <xf numFmtId="0" fontId="2" fillId="0" borderId="31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0" fillId="0" borderId="4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textRotation="90" wrapText="1"/>
    </xf>
    <xf numFmtId="0" fontId="0" fillId="0" borderId="17" xfId="0" applyBorder="1" applyAlignment="1">
      <alignment horizontal="center" vertical="center" textRotation="90" wrapText="1"/>
    </xf>
    <xf numFmtId="0" fontId="0" fillId="0" borderId="37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12" fillId="5" borderId="31" xfId="0" applyFont="1" applyFill="1" applyBorder="1" applyAlignment="1">
      <alignment horizontal="center" wrapText="1"/>
    </xf>
    <xf numFmtId="0" fontId="12" fillId="5" borderId="30" xfId="0" applyFont="1" applyFill="1" applyBorder="1" applyAlignment="1">
      <alignment horizontal="center" wrapText="1"/>
    </xf>
    <xf numFmtId="0" fontId="12" fillId="5" borderId="32" xfId="0" applyFont="1" applyFill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12" fillId="6" borderId="31" xfId="0" applyFont="1" applyFill="1" applyBorder="1" applyAlignment="1">
      <alignment horizontal="center" wrapText="1"/>
    </xf>
    <xf numFmtId="0" fontId="12" fillId="6" borderId="30" xfId="0" applyFont="1" applyFill="1" applyBorder="1" applyAlignment="1">
      <alignment horizontal="center" wrapText="1"/>
    </xf>
    <xf numFmtId="0" fontId="12" fillId="6" borderId="32" xfId="0" applyFont="1" applyFill="1" applyBorder="1" applyAlignment="1">
      <alignment horizontal="center" wrapText="1"/>
    </xf>
    <xf numFmtId="0" fontId="13" fillId="0" borderId="0" xfId="0" applyFont="1" applyAlignment="1">
      <alignment horizontal="left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2" fillId="4" borderId="31" xfId="0" applyFont="1" applyFill="1" applyBorder="1" applyAlignment="1">
      <alignment horizontal="center" wrapText="1"/>
    </xf>
    <xf numFmtId="0" fontId="12" fillId="4" borderId="30" xfId="0" applyFont="1" applyFill="1" applyBorder="1" applyAlignment="1">
      <alignment horizontal="center" wrapText="1"/>
    </xf>
    <xf numFmtId="0" fontId="12" fillId="4" borderId="32" xfId="0" applyFont="1" applyFill="1" applyBorder="1" applyAlignment="1">
      <alignment horizontal="center" wrapText="1"/>
    </xf>
    <xf numFmtId="0" fontId="0" fillId="0" borderId="48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textRotation="90" wrapText="1"/>
    </xf>
    <xf numFmtId="0" fontId="0" fillId="3" borderId="30" xfId="0" applyFill="1" applyBorder="1" applyAlignment="1">
      <alignment horizontal="center" vertical="center" wrapText="1"/>
    </xf>
    <xf numFmtId="0" fontId="0" fillId="3" borderId="32" xfId="0" applyFill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" fontId="6" fillId="0" borderId="33" xfId="0" applyNumberFormat="1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1" fontId="6" fillId="0" borderId="26" xfId="0" applyNumberFormat="1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131"/>
  <sheetViews>
    <sheetView tabSelected="1" topLeftCell="A19" zoomScale="75" zoomScaleNormal="75" workbookViewId="0">
      <selection activeCell="AM56" sqref="AM56"/>
    </sheetView>
  </sheetViews>
  <sheetFormatPr defaultRowHeight="14.25"/>
  <cols>
    <col min="1" max="1" width="3.75" customWidth="1"/>
    <col min="2" max="2" width="48.75" customWidth="1"/>
    <col min="3" max="5" width="3.75" customWidth="1"/>
    <col min="6" max="6" width="4.875" customWidth="1"/>
    <col min="7" max="7" width="3.75" customWidth="1"/>
    <col min="8" max="8" width="4.375" customWidth="1"/>
    <col min="9" max="34" width="3.75" customWidth="1"/>
  </cols>
  <sheetData>
    <row r="1" spans="1:34">
      <c r="A1" s="151" t="s">
        <v>183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</row>
    <row r="2" spans="1:34" ht="15">
      <c r="A2" s="152" t="s">
        <v>165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</row>
    <row r="3" spans="1:34">
      <c r="A3" s="153" t="s">
        <v>79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153"/>
      <c r="AE3" s="153"/>
      <c r="AF3" s="153"/>
      <c r="AG3" s="153"/>
      <c r="AH3" s="153"/>
    </row>
    <row r="4" spans="1:34">
      <c r="A4" s="153" t="s">
        <v>182</v>
      </c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</row>
    <row r="5" spans="1:34" ht="14.25" customHeight="1">
      <c r="A5" s="154" t="s">
        <v>71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  <c r="AB5" s="154"/>
      <c r="AC5" s="154"/>
      <c r="AD5" s="154"/>
      <c r="AE5" s="154"/>
      <c r="AF5" s="154"/>
      <c r="AG5" s="154"/>
      <c r="AH5" s="154"/>
    </row>
    <row r="6" spans="1:34">
      <c r="A6" s="159" t="s">
        <v>80</v>
      </c>
      <c r="B6" s="159"/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  <c r="X6" s="159"/>
      <c r="Y6" s="159"/>
      <c r="Z6" s="159"/>
      <c r="AA6" s="159"/>
      <c r="AB6" s="159"/>
      <c r="AC6" s="159"/>
      <c r="AD6" s="159"/>
      <c r="AE6" s="159"/>
      <c r="AF6" s="159"/>
      <c r="AG6" s="159"/>
      <c r="AH6" s="159"/>
    </row>
    <row r="7" spans="1:34">
      <c r="A7" s="160" t="s">
        <v>164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</row>
    <row r="8" spans="1:34" ht="15.75" customHeight="1">
      <c r="A8" s="154" t="s">
        <v>72</v>
      </c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154"/>
      <c r="X8" s="154"/>
      <c r="Y8" s="154"/>
      <c r="Z8" s="154"/>
      <c r="AA8" s="154"/>
      <c r="AB8" s="154"/>
      <c r="AC8" s="154"/>
      <c r="AD8" s="154"/>
      <c r="AE8" s="154"/>
      <c r="AF8" s="154"/>
      <c r="AG8" s="154"/>
      <c r="AH8" s="154"/>
    </row>
    <row r="9" spans="1:34" ht="15.75" customHeight="1">
      <c r="A9" s="87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</row>
    <row r="10" spans="1:34" ht="15.75" customHeight="1">
      <c r="A10" s="87"/>
      <c r="B10" s="158" t="s">
        <v>181</v>
      </c>
      <c r="C10" s="158"/>
      <c r="D10" s="158"/>
      <c r="E10" s="158"/>
      <c r="F10" s="158"/>
      <c r="G10" s="158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58"/>
      <c r="Z10" s="158"/>
      <c r="AA10" s="158"/>
      <c r="AB10" s="158"/>
      <c r="AC10" s="158"/>
      <c r="AD10" s="158"/>
      <c r="AE10" s="158"/>
      <c r="AF10" s="158"/>
      <c r="AG10" s="158"/>
      <c r="AH10" s="158"/>
    </row>
    <row r="11" spans="1:34" ht="15.75" customHeight="1" thickBot="1">
      <c r="A11" s="87"/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</row>
    <row r="12" spans="1:34" ht="14.25" customHeight="1" thickBot="1">
      <c r="A12" s="92"/>
      <c r="B12" s="93"/>
      <c r="C12" s="93"/>
      <c r="D12" s="93"/>
      <c r="E12" s="93"/>
      <c r="F12" s="93"/>
      <c r="G12" s="93"/>
      <c r="H12" s="93"/>
      <c r="I12" s="93"/>
      <c r="J12" s="93"/>
      <c r="K12" s="161" t="s">
        <v>161</v>
      </c>
      <c r="L12" s="162"/>
      <c r="M12" s="162"/>
      <c r="N12" s="162"/>
      <c r="O12" s="162"/>
      <c r="P12" s="162"/>
      <c r="Q12" s="162"/>
      <c r="R12" s="163"/>
      <c r="S12" s="148" t="s">
        <v>166</v>
      </c>
      <c r="T12" s="149"/>
      <c r="U12" s="149"/>
      <c r="V12" s="149"/>
      <c r="W12" s="149"/>
      <c r="X12" s="149"/>
      <c r="Y12" s="149"/>
      <c r="Z12" s="150"/>
      <c r="AA12" s="155" t="s">
        <v>168</v>
      </c>
      <c r="AB12" s="156"/>
      <c r="AC12" s="156"/>
      <c r="AD12" s="156"/>
      <c r="AE12" s="156"/>
      <c r="AF12" s="156"/>
      <c r="AG12" s="156"/>
      <c r="AH12" s="157"/>
    </row>
    <row r="13" spans="1:34" ht="17.25" customHeight="1" thickBot="1">
      <c r="A13" s="169" t="s">
        <v>47</v>
      </c>
      <c r="B13" s="126" t="s">
        <v>48</v>
      </c>
      <c r="C13" s="129" t="s">
        <v>42</v>
      </c>
      <c r="D13" s="130"/>
      <c r="E13" s="131"/>
      <c r="F13" s="138" t="s">
        <v>44</v>
      </c>
      <c r="G13" s="139"/>
      <c r="H13" s="139"/>
      <c r="I13" s="140"/>
      <c r="J13" s="165" t="s">
        <v>46</v>
      </c>
      <c r="K13" s="138" t="s">
        <v>36</v>
      </c>
      <c r="L13" s="139"/>
      <c r="M13" s="139"/>
      <c r="N13" s="139"/>
      <c r="O13" s="139"/>
      <c r="P13" s="139"/>
      <c r="Q13" s="139"/>
      <c r="R13" s="139"/>
      <c r="S13" s="130"/>
      <c r="T13" s="130"/>
      <c r="U13" s="130"/>
      <c r="V13" s="130"/>
      <c r="W13" s="130"/>
      <c r="X13" s="130"/>
      <c r="Y13" s="130"/>
      <c r="Z13" s="130"/>
      <c r="AA13" s="139"/>
      <c r="AB13" s="139"/>
      <c r="AC13" s="139"/>
      <c r="AD13" s="139"/>
      <c r="AE13" s="139"/>
      <c r="AF13" s="139"/>
      <c r="AG13" s="139"/>
      <c r="AH13" s="143"/>
    </row>
    <row r="14" spans="1:34">
      <c r="A14" s="170"/>
      <c r="B14" s="127"/>
      <c r="C14" s="132"/>
      <c r="D14" s="133"/>
      <c r="E14" s="134"/>
      <c r="F14" s="121" t="s">
        <v>43</v>
      </c>
      <c r="G14" s="177" t="s">
        <v>45</v>
      </c>
      <c r="H14" s="178"/>
      <c r="I14" s="179"/>
      <c r="J14" s="166"/>
      <c r="K14" s="136" t="s">
        <v>37</v>
      </c>
      <c r="L14" s="136"/>
      <c r="M14" s="136"/>
      <c r="N14" s="136"/>
      <c r="O14" s="136"/>
      <c r="P14" s="136"/>
      <c r="Q14" s="136"/>
      <c r="R14" s="147"/>
      <c r="S14" s="164" t="s">
        <v>50</v>
      </c>
      <c r="T14" s="139"/>
      <c r="U14" s="139"/>
      <c r="V14" s="139"/>
      <c r="W14" s="139"/>
      <c r="X14" s="139"/>
      <c r="Y14" s="139"/>
      <c r="Z14" s="143"/>
      <c r="AA14" s="136" t="s">
        <v>55</v>
      </c>
      <c r="AB14" s="136"/>
      <c r="AC14" s="136"/>
      <c r="AD14" s="136"/>
      <c r="AE14" s="136"/>
      <c r="AF14" s="136"/>
      <c r="AG14" s="136"/>
      <c r="AH14" s="147"/>
    </row>
    <row r="15" spans="1:34" ht="14.25" customHeight="1">
      <c r="A15" s="170"/>
      <c r="B15" s="127"/>
      <c r="C15" s="132"/>
      <c r="D15" s="133"/>
      <c r="E15" s="134"/>
      <c r="F15" s="166"/>
      <c r="G15" s="132"/>
      <c r="H15" s="133"/>
      <c r="I15" s="134"/>
      <c r="J15" s="166"/>
      <c r="K15" s="119" t="s">
        <v>38</v>
      </c>
      <c r="L15" s="119"/>
      <c r="M15" s="119"/>
      <c r="N15" s="120"/>
      <c r="O15" s="141" t="s">
        <v>49</v>
      </c>
      <c r="P15" s="119"/>
      <c r="Q15" s="119"/>
      <c r="R15" s="142"/>
      <c r="S15" s="146" t="s">
        <v>51</v>
      </c>
      <c r="T15" s="119"/>
      <c r="U15" s="119"/>
      <c r="V15" s="120"/>
      <c r="W15" s="141" t="s">
        <v>52</v>
      </c>
      <c r="X15" s="119"/>
      <c r="Y15" s="119"/>
      <c r="Z15" s="142"/>
      <c r="AA15" s="119" t="s">
        <v>53</v>
      </c>
      <c r="AB15" s="119"/>
      <c r="AC15" s="119"/>
      <c r="AD15" s="120"/>
      <c r="AE15" s="141" t="s">
        <v>54</v>
      </c>
      <c r="AF15" s="119"/>
      <c r="AG15" s="119"/>
      <c r="AH15" s="142"/>
    </row>
    <row r="16" spans="1:34" ht="52.5" customHeight="1">
      <c r="A16" s="170"/>
      <c r="B16" s="127"/>
      <c r="C16" s="135"/>
      <c r="D16" s="136"/>
      <c r="E16" s="137"/>
      <c r="F16" s="166"/>
      <c r="G16" s="135"/>
      <c r="H16" s="136"/>
      <c r="I16" s="137"/>
      <c r="J16" s="166"/>
      <c r="K16" s="119" t="s">
        <v>39</v>
      </c>
      <c r="L16" s="119"/>
      <c r="M16" s="120"/>
      <c r="N16" s="121" t="s">
        <v>46</v>
      </c>
      <c r="O16" s="141" t="s">
        <v>39</v>
      </c>
      <c r="P16" s="119"/>
      <c r="Q16" s="120"/>
      <c r="R16" s="144" t="s">
        <v>46</v>
      </c>
      <c r="S16" s="146" t="s">
        <v>39</v>
      </c>
      <c r="T16" s="119"/>
      <c r="U16" s="120"/>
      <c r="V16" s="121" t="s">
        <v>46</v>
      </c>
      <c r="W16" s="141" t="s">
        <v>39</v>
      </c>
      <c r="X16" s="119"/>
      <c r="Y16" s="120"/>
      <c r="Z16" s="144" t="s">
        <v>46</v>
      </c>
      <c r="AA16" s="119" t="s">
        <v>39</v>
      </c>
      <c r="AB16" s="119"/>
      <c r="AC16" s="120"/>
      <c r="AD16" s="121" t="s">
        <v>46</v>
      </c>
      <c r="AE16" s="141" t="s">
        <v>39</v>
      </c>
      <c r="AF16" s="119"/>
      <c r="AG16" s="120"/>
      <c r="AH16" s="144" t="s">
        <v>46</v>
      </c>
    </row>
    <row r="17" spans="1:37" ht="23.25" customHeight="1">
      <c r="A17" s="170"/>
      <c r="B17" s="128"/>
      <c r="C17" s="1" t="s">
        <v>34</v>
      </c>
      <c r="D17" s="1" t="s">
        <v>73</v>
      </c>
      <c r="E17" s="1" t="s">
        <v>35</v>
      </c>
      <c r="F17" s="122"/>
      <c r="G17" s="1" t="s">
        <v>40</v>
      </c>
      <c r="H17" s="1" t="s">
        <v>41</v>
      </c>
      <c r="I17" s="1" t="s">
        <v>94</v>
      </c>
      <c r="J17" s="122"/>
      <c r="K17" s="91" t="s">
        <v>40</v>
      </c>
      <c r="L17" s="1" t="s">
        <v>41</v>
      </c>
      <c r="M17" s="1" t="s">
        <v>94</v>
      </c>
      <c r="N17" s="122"/>
      <c r="O17" s="1" t="s">
        <v>40</v>
      </c>
      <c r="P17" s="1" t="s">
        <v>41</v>
      </c>
      <c r="Q17" s="1" t="s">
        <v>94</v>
      </c>
      <c r="R17" s="145"/>
      <c r="S17" s="11" t="s">
        <v>40</v>
      </c>
      <c r="T17" s="1" t="s">
        <v>41</v>
      </c>
      <c r="U17" s="1" t="s">
        <v>94</v>
      </c>
      <c r="V17" s="122"/>
      <c r="W17" s="1" t="s">
        <v>40</v>
      </c>
      <c r="X17" s="1" t="s">
        <v>41</v>
      </c>
      <c r="Y17" s="1" t="s">
        <v>94</v>
      </c>
      <c r="Z17" s="145"/>
      <c r="AA17" s="91" t="s">
        <v>40</v>
      </c>
      <c r="AB17" s="1" t="s">
        <v>41</v>
      </c>
      <c r="AC17" s="1" t="s">
        <v>94</v>
      </c>
      <c r="AD17" s="122"/>
      <c r="AE17" s="1" t="s">
        <v>40</v>
      </c>
      <c r="AF17" s="1" t="s">
        <v>41</v>
      </c>
      <c r="AG17" s="1" t="s">
        <v>94</v>
      </c>
      <c r="AH17" s="145"/>
    </row>
    <row r="18" spans="1:37" s="57" customFormat="1" ht="19.5" customHeight="1" thickBot="1">
      <c r="A18" s="53" t="s">
        <v>0</v>
      </c>
      <c r="B18" s="54" t="s">
        <v>1</v>
      </c>
      <c r="C18" s="54" t="s">
        <v>2</v>
      </c>
      <c r="D18" s="54" t="s">
        <v>3</v>
      </c>
      <c r="E18" s="54" t="s">
        <v>4</v>
      </c>
      <c r="F18" s="54" t="s">
        <v>5</v>
      </c>
      <c r="G18" s="54" t="s">
        <v>6</v>
      </c>
      <c r="H18" s="54" t="s">
        <v>7</v>
      </c>
      <c r="I18" s="54" t="s">
        <v>8</v>
      </c>
      <c r="J18" s="54" t="s">
        <v>9</v>
      </c>
      <c r="K18" s="55" t="s">
        <v>10</v>
      </c>
      <c r="L18" s="54" t="s">
        <v>11</v>
      </c>
      <c r="M18" s="54" t="s">
        <v>12</v>
      </c>
      <c r="N18" s="54" t="s">
        <v>13</v>
      </c>
      <c r="O18" s="54" t="s">
        <v>14</v>
      </c>
      <c r="P18" s="54" t="s">
        <v>15</v>
      </c>
      <c r="Q18" s="54" t="s">
        <v>16</v>
      </c>
      <c r="R18" s="56" t="s">
        <v>17</v>
      </c>
      <c r="S18" s="53" t="s">
        <v>18</v>
      </c>
      <c r="T18" s="54" t="s">
        <v>19</v>
      </c>
      <c r="U18" s="54" t="s">
        <v>20</v>
      </c>
      <c r="V18" s="54" t="s">
        <v>21</v>
      </c>
      <c r="W18" s="54" t="s">
        <v>22</v>
      </c>
      <c r="X18" s="54" t="s">
        <v>23</v>
      </c>
      <c r="Y18" s="54" t="s">
        <v>24</v>
      </c>
      <c r="Z18" s="56" t="s">
        <v>25</v>
      </c>
      <c r="AA18" s="55" t="s">
        <v>26</v>
      </c>
      <c r="AB18" s="54" t="s">
        <v>27</v>
      </c>
      <c r="AC18" s="54" t="s">
        <v>28</v>
      </c>
      <c r="AD18" s="54" t="s">
        <v>29</v>
      </c>
      <c r="AE18" s="54" t="s">
        <v>30</v>
      </c>
      <c r="AF18" s="54" t="s">
        <v>31</v>
      </c>
      <c r="AG18" s="54" t="s">
        <v>32</v>
      </c>
      <c r="AH18" s="56" t="s">
        <v>33</v>
      </c>
      <c r="AJ18" s="101"/>
      <c r="AK18" s="57" t="s">
        <v>171</v>
      </c>
    </row>
    <row r="19" spans="1:37" ht="15" customHeight="1" thickBot="1">
      <c r="A19" s="116" t="s">
        <v>56</v>
      </c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  <c r="AE19" s="117"/>
      <c r="AF19" s="117"/>
      <c r="AG19" s="117"/>
      <c r="AH19" s="118"/>
      <c r="AJ19" s="112"/>
      <c r="AK19" t="s">
        <v>178</v>
      </c>
    </row>
    <row r="20" spans="1:37">
      <c r="A20" s="74" t="s">
        <v>0</v>
      </c>
      <c r="B20" s="96" t="s">
        <v>95</v>
      </c>
      <c r="C20" s="60" t="s">
        <v>59</v>
      </c>
      <c r="D20" s="60" t="s">
        <v>58</v>
      </c>
      <c r="E20" s="60"/>
      <c r="F20" s="61">
        <f t="shared" ref="F20:F28" si="0">SUM(G20,H20)</f>
        <v>32</v>
      </c>
      <c r="G20" s="61">
        <f t="shared" ref="G20:J28" si="1">SUM(K20,O20,S20,W20,AA20,AE20)</f>
        <v>12</v>
      </c>
      <c r="H20" s="61">
        <f t="shared" si="1"/>
        <v>20</v>
      </c>
      <c r="I20" s="61">
        <f t="shared" si="1"/>
        <v>0</v>
      </c>
      <c r="J20" s="29">
        <f t="shared" si="1"/>
        <v>4</v>
      </c>
      <c r="K20" s="99">
        <v>6</v>
      </c>
      <c r="L20" s="99">
        <v>10</v>
      </c>
      <c r="M20" s="99"/>
      <c r="N20" s="37">
        <v>2</v>
      </c>
      <c r="O20" s="99">
        <v>6</v>
      </c>
      <c r="P20" s="99">
        <v>10</v>
      </c>
      <c r="Q20" s="99"/>
      <c r="R20" s="37">
        <v>2</v>
      </c>
      <c r="S20" s="66"/>
      <c r="T20" s="66"/>
      <c r="U20" s="66"/>
      <c r="V20" s="37"/>
      <c r="W20" s="66"/>
      <c r="X20" s="66"/>
      <c r="Y20" s="66"/>
      <c r="Z20" s="37"/>
      <c r="AA20" s="66"/>
      <c r="AB20" s="66"/>
      <c r="AC20" s="66"/>
      <c r="AD20" s="37"/>
      <c r="AE20" s="66"/>
      <c r="AF20" s="66"/>
      <c r="AG20" s="66"/>
      <c r="AH20" s="40"/>
      <c r="AJ20" s="113"/>
      <c r="AK20" t="s">
        <v>179</v>
      </c>
    </row>
    <row r="21" spans="1:37">
      <c r="A21" s="75" t="s">
        <v>1</v>
      </c>
      <c r="B21" s="97" t="s">
        <v>96</v>
      </c>
      <c r="C21" s="62" t="s">
        <v>58</v>
      </c>
      <c r="D21" s="62"/>
      <c r="E21" s="62"/>
      <c r="F21" s="61">
        <f t="shared" si="0"/>
        <v>14</v>
      </c>
      <c r="G21" s="61">
        <f t="shared" si="1"/>
        <v>6</v>
      </c>
      <c r="H21" s="61">
        <f t="shared" si="1"/>
        <v>8</v>
      </c>
      <c r="I21" s="61">
        <f t="shared" si="1"/>
        <v>0</v>
      </c>
      <c r="J21" s="29">
        <f t="shared" si="1"/>
        <v>3</v>
      </c>
      <c r="K21" s="99">
        <v>6</v>
      </c>
      <c r="L21" s="99">
        <v>8</v>
      </c>
      <c r="M21" s="99"/>
      <c r="N21" s="37">
        <v>3</v>
      </c>
      <c r="O21" s="99"/>
      <c r="P21" s="99"/>
      <c r="Q21" s="99"/>
      <c r="R21" s="37"/>
      <c r="S21" s="66"/>
      <c r="T21" s="66"/>
      <c r="U21" s="66"/>
      <c r="V21" s="37"/>
      <c r="W21" s="66"/>
      <c r="X21" s="66"/>
      <c r="Y21" s="66"/>
      <c r="Z21" s="37"/>
      <c r="AA21" s="66"/>
      <c r="AB21" s="66"/>
      <c r="AC21" s="66"/>
      <c r="AD21" s="37"/>
      <c r="AE21" s="66"/>
      <c r="AF21" s="66"/>
      <c r="AG21" s="66"/>
      <c r="AH21" s="40"/>
    </row>
    <row r="22" spans="1:37">
      <c r="A22" s="75" t="s">
        <v>2</v>
      </c>
      <c r="B22" s="98" t="s">
        <v>97</v>
      </c>
      <c r="C22" s="62" t="s">
        <v>58</v>
      </c>
      <c r="D22" s="62"/>
      <c r="E22" s="62"/>
      <c r="F22" s="61">
        <f t="shared" si="0"/>
        <v>18</v>
      </c>
      <c r="G22" s="61">
        <f t="shared" si="1"/>
        <v>10</v>
      </c>
      <c r="H22" s="61">
        <f t="shared" si="1"/>
        <v>8</v>
      </c>
      <c r="I22" s="61">
        <f t="shared" si="1"/>
        <v>0</v>
      </c>
      <c r="J22" s="29">
        <v>4</v>
      </c>
      <c r="K22" s="99">
        <v>10</v>
      </c>
      <c r="L22" s="99">
        <v>8</v>
      </c>
      <c r="M22" s="99"/>
      <c r="N22" s="37">
        <v>4</v>
      </c>
      <c r="O22" s="99"/>
      <c r="P22" s="99"/>
      <c r="Q22" s="99"/>
      <c r="R22" s="37"/>
      <c r="S22" s="66"/>
      <c r="T22" s="66"/>
      <c r="U22" s="66"/>
      <c r="V22" s="37"/>
      <c r="W22" s="66"/>
      <c r="X22" s="66"/>
      <c r="Y22" s="66"/>
      <c r="Z22" s="37"/>
      <c r="AA22" s="66"/>
      <c r="AB22" s="66"/>
      <c r="AC22" s="66"/>
      <c r="AD22" s="37"/>
      <c r="AE22" s="66"/>
      <c r="AF22" s="66"/>
      <c r="AG22" s="66"/>
      <c r="AH22" s="40"/>
    </row>
    <row r="23" spans="1:37">
      <c r="A23" s="75" t="s">
        <v>3</v>
      </c>
      <c r="B23" s="96" t="s">
        <v>98</v>
      </c>
      <c r="C23" s="62" t="s">
        <v>58</v>
      </c>
      <c r="D23" s="62"/>
      <c r="E23" s="62"/>
      <c r="F23" s="61">
        <f t="shared" si="0"/>
        <v>16</v>
      </c>
      <c r="G23" s="61">
        <f t="shared" si="1"/>
        <v>10</v>
      </c>
      <c r="H23" s="61">
        <f t="shared" si="1"/>
        <v>6</v>
      </c>
      <c r="I23" s="61">
        <f t="shared" si="1"/>
        <v>0</v>
      </c>
      <c r="J23" s="29">
        <f t="shared" si="1"/>
        <v>2</v>
      </c>
      <c r="K23" s="99">
        <v>10</v>
      </c>
      <c r="L23" s="99">
        <v>6</v>
      </c>
      <c r="M23" s="99"/>
      <c r="N23" s="37">
        <v>2</v>
      </c>
      <c r="O23" s="99"/>
      <c r="P23" s="99"/>
      <c r="Q23" s="99"/>
      <c r="R23" s="37"/>
      <c r="S23" s="66"/>
      <c r="T23" s="66"/>
      <c r="U23" s="66"/>
      <c r="V23" s="37"/>
      <c r="W23" s="66"/>
      <c r="X23" s="66"/>
      <c r="Y23" s="66"/>
      <c r="Z23" s="37"/>
      <c r="AA23" s="66"/>
      <c r="AB23" s="66"/>
      <c r="AC23" s="66"/>
      <c r="AD23" s="37"/>
      <c r="AE23" s="66"/>
      <c r="AF23" s="66"/>
      <c r="AG23" s="66"/>
      <c r="AH23" s="40"/>
    </row>
    <row r="24" spans="1:37">
      <c r="A24" s="75" t="s">
        <v>4</v>
      </c>
      <c r="B24" s="98" t="s">
        <v>99</v>
      </c>
      <c r="C24" s="62" t="s">
        <v>59</v>
      </c>
      <c r="D24" s="62"/>
      <c r="E24" s="62"/>
      <c r="F24" s="61">
        <f t="shared" si="0"/>
        <v>16</v>
      </c>
      <c r="G24" s="61">
        <f t="shared" si="1"/>
        <v>8</v>
      </c>
      <c r="H24" s="61">
        <f t="shared" si="1"/>
        <v>8</v>
      </c>
      <c r="I24" s="61">
        <f t="shared" si="1"/>
        <v>0</v>
      </c>
      <c r="J24" s="29">
        <f t="shared" si="1"/>
        <v>2</v>
      </c>
      <c r="K24" s="99"/>
      <c r="L24" s="99"/>
      <c r="M24" s="99"/>
      <c r="N24" s="37"/>
      <c r="O24" s="99">
        <v>8</v>
      </c>
      <c r="P24" s="99">
        <v>8</v>
      </c>
      <c r="Q24" s="99"/>
      <c r="R24" s="37">
        <v>2</v>
      </c>
      <c r="S24" s="66"/>
      <c r="T24" s="66"/>
      <c r="U24" s="66"/>
      <c r="V24" s="37"/>
      <c r="W24" s="66"/>
      <c r="X24" s="66"/>
      <c r="Y24" s="66"/>
      <c r="Z24" s="37"/>
      <c r="AA24" s="66"/>
      <c r="AB24" s="66"/>
      <c r="AC24" s="66"/>
      <c r="AD24" s="37"/>
      <c r="AE24" s="66"/>
      <c r="AF24" s="66"/>
      <c r="AG24" s="66"/>
      <c r="AH24" s="40"/>
    </row>
    <row r="25" spans="1:37">
      <c r="A25" s="75" t="s">
        <v>5</v>
      </c>
      <c r="B25" s="102" t="s">
        <v>184</v>
      </c>
      <c r="C25" s="62" t="s">
        <v>60</v>
      </c>
      <c r="D25" s="62"/>
      <c r="E25" s="62"/>
      <c r="F25" s="61">
        <f t="shared" si="0"/>
        <v>26</v>
      </c>
      <c r="G25" s="61">
        <f t="shared" si="1"/>
        <v>16</v>
      </c>
      <c r="H25" s="61">
        <f t="shared" si="1"/>
        <v>10</v>
      </c>
      <c r="I25" s="61">
        <f t="shared" si="1"/>
        <v>0</v>
      </c>
      <c r="J25" s="29">
        <f t="shared" si="1"/>
        <v>4</v>
      </c>
      <c r="K25" s="66"/>
      <c r="L25" s="66"/>
      <c r="M25" s="66"/>
      <c r="N25" s="37"/>
      <c r="O25" s="66"/>
      <c r="P25" s="66"/>
      <c r="Q25" s="66"/>
      <c r="R25" s="37"/>
      <c r="S25" s="103">
        <v>16</v>
      </c>
      <c r="T25" s="103">
        <v>10</v>
      </c>
      <c r="U25" s="103"/>
      <c r="V25" s="37">
        <v>4</v>
      </c>
      <c r="W25" s="103"/>
      <c r="X25" s="103"/>
      <c r="Y25" s="103"/>
      <c r="Z25" s="37"/>
      <c r="AA25" s="66"/>
      <c r="AB25" s="66"/>
      <c r="AC25" s="66"/>
      <c r="AD25" s="37"/>
      <c r="AE25" s="66"/>
      <c r="AF25" s="66"/>
      <c r="AG25" s="66"/>
      <c r="AH25" s="40"/>
    </row>
    <row r="26" spans="1:37">
      <c r="A26" s="75"/>
      <c r="B26" s="102" t="s">
        <v>100</v>
      </c>
      <c r="C26" s="62" t="s">
        <v>60</v>
      </c>
      <c r="D26" s="62"/>
      <c r="E26" s="62"/>
      <c r="F26" s="61">
        <f t="shared" si="0"/>
        <v>32</v>
      </c>
      <c r="G26" s="61">
        <v>16</v>
      </c>
      <c r="H26" s="61">
        <f t="shared" si="1"/>
        <v>16</v>
      </c>
      <c r="I26" s="61">
        <f t="shared" si="1"/>
        <v>0</v>
      </c>
      <c r="J26" s="29">
        <f t="shared" si="1"/>
        <v>4</v>
      </c>
      <c r="K26" s="66"/>
      <c r="L26" s="66"/>
      <c r="M26" s="66"/>
      <c r="N26" s="37"/>
      <c r="O26" s="66"/>
      <c r="P26" s="66"/>
      <c r="Q26" s="66"/>
      <c r="R26" s="37"/>
      <c r="S26" s="103">
        <v>16</v>
      </c>
      <c r="T26" s="103">
        <v>16</v>
      </c>
      <c r="U26" s="103"/>
      <c r="V26" s="37">
        <v>4</v>
      </c>
      <c r="W26" s="103"/>
      <c r="X26" s="103"/>
      <c r="Y26" s="103"/>
      <c r="Z26" s="37"/>
      <c r="AA26" s="66"/>
      <c r="AB26" s="66"/>
      <c r="AC26" s="66"/>
      <c r="AD26" s="37"/>
      <c r="AE26" s="66"/>
      <c r="AF26" s="66"/>
      <c r="AG26" s="66"/>
      <c r="AH26" s="40"/>
    </row>
    <row r="27" spans="1:37">
      <c r="A27" s="75"/>
      <c r="B27" s="102" t="s">
        <v>101</v>
      </c>
      <c r="C27" s="62" t="s">
        <v>57</v>
      </c>
      <c r="D27" s="62"/>
      <c r="E27" s="62"/>
      <c r="F27" s="61">
        <f t="shared" si="0"/>
        <v>26</v>
      </c>
      <c r="G27" s="61">
        <f t="shared" si="1"/>
        <v>16</v>
      </c>
      <c r="H27" s="61">
        <f t="shared" si="1"/>
        <v>10</v>
      </c>
      <c r="I27" s="61">
        <f t="shared" si="1"/>
        <v>0</v>
      </c>
      <c r="J27" s="29">
        <f t="shared" si="1"/>
        <v>4</v>
      </c>
      <c r="K27" s="66"/>
      <c r="L27" s="66"/>
      <c r="M27" s="66"/>
      <c r="N27" s="37"/>
      <c r="O27" s="66"/>
      <c r="P27" s="66"/>
      <c r="Q27" s="66"/>
      <c r="R27" s="37"/>
      <c r="S27" s="103"/>
      <c r="T27" s="103"/>
      <c r="U27" s="103"/>
      <c r="V27" s="37"/>
      <c r="W27" s="103">
        <v>16</v>
      </c>
      <c r="X27" s="103">
        <v>10</v>
      </c>
      <c r="Y27" s="103"/>
      <c r="Z27" s="37">
        <v>4</v>
      </c>
      <c r="AA27" s="66"/>
      <c r="AB27" s="66"/>
      <c r="AC27" s="66"/>
      <c r="AD27" s="37"/>
      <c r="AE27" s="66"/>
      <c r="AF27" s="66"/>
      <c r="AG27" s="66"/>
      <c r="AH27" s="40"/>
    </row>
    <row r="28" spans="1:37">
      <c r="A28" s="75"/>
      <c r="B28" s="102" t="s">
        <v>174</v>
      </c>
      <c r="C28" s="62"/>
      <c r="D28" s="62" t="s">
        <v>57</v>
      </c>
      <c r="E28" s="62"/>
      <c r="F28" s="61">
        <f t="shared" si="0"/>
        <v>16</v>
      </c>
      <c r="G28" s="61">
        <f t="shared" si="1"/>
        <v>6</v>
      </c>
      <c r="H28" s="61">
        <f t="shared" si="1"/>
        <v>10</v>
      </c>
      <c r="I28" s="61">
        <f t="shared" si="1"/>
        <v>0</v>
      </c>
      <c r="J28" s="29">
        <f t="shared" si="1"/>
        <v>3</v>
      </c>
      <c r="K28" s="66"/>
      <c r="L28" s="66"/>
      <c r="M28" s="66"/>
      <c r="N28" s="37"/>
      <c r="O28" s="66"/>
      <c r="P28" s="66"/>
      <c r="Q28" s="66"/>
      <c r="R28" s="37"/>
      <c r="S28" s="103"/>
      <c r="T28" s="103"/>
      <c r="U28" s="103"/>
      <c r="V28" s="37"/>
      <c r="W28" s="103">
        <v>6</v>
      </c>
      <c r="X28" s="103">
        <v>10</v>
      </c>
      <c r="Y28" s="103"/>
      <c r="Z28" s="37">
        <v>3</v>
      </c>
      <c r="AA28" s="66"/>
      <c r="AB28" s="66"/>
      <c r="AC28" s="66"/>
      <c r="AD28" s="37"/>
      <c r="AE28" s="66"/>
      <c r="AF28" s="66"/>
      <c r="AG28" s="66"/>
      <c r="AH28" s="40"/>
    </row>
    <row r="29" spans="1:37" ht="15" thickBot="1">
      <c r="A29" s="77"/>
      <c r="B29" s="78" t="s">
        <v>62</v>
      </c>
      <c r="C29" s="59">
        <v>6</v>
      </c>
      <c r="D29" s="59">
        <v>4</v>
      </c>
      <c r="E29" s="59"/>
      <c r="F29" s="6">
        <f t="shared" ref="F29:AH29" si="2">SUM(F20:F28)</f>
        <v>196</v>
      </c>
      <c r="G29" s="6">
        <f t="shared" si="2"/>
        <v>100</v>
      </c>
      <c r="H29" s="6">
        <f t="shared" si="2"/>
        <v>96</v>
      </c>
      <c r="I29" s="6">
        <f t="shared" si="2"/>
        <v>0</v>
      </c>
      <c r="J29" s="30">
        <f t="shared" si="2"/>
        <v>30</v>
      </c>
      <c r="K29" s="70">
        <f t="shared" si="2"/>
        <v>32</v>
      </c>
      <c r="L29" s="70">
        <f t="shared" si="2"/>
        <v>32</v>
      </c>
      <c r="M29" s="70">
        <f t="shared" si="2"/>
        <v>0</v>
      </c>
      <c r="N29" s="30">
        <f>SUM(N20:N28)</f>
        <v>11</v>
      </c>
      <c r="O29" s="70">
        <f t="shared" si="2"/>
        <v>14</v>
      </c>
      <c r="P29" s="70">
        <f t="shared" si="2"/>
        <v>18</v>
      </c>
      <c r="Q29" s="70">
        <f t="shared" si="2"/>
        <v>0</v>
      </c>
      <c r="R29" s="31">
        <f t="shared" si="2"/>
        <v>4</v>
      </c>
      <c r="S29" s="79">
        <f t="shared" si="2"/>
        <v>32</v>
      </c>
      <c r="T29" s="80">
        <f t="shared" si="2"/>
        <v>26</v>
      </c>
      <c r="U29" s="80">
        <f t="shared" si="2"/>
        <v>0</v>
      </c>
      <c r="V29" s="32">
        <f t="shared" si="2"/>
        <v>8</v>
      </c>
      <c r="W29" s="80">
        <f t="shared" si="2"/>
        <v>22</v>
      </c>
      <c r="X29" s="80">
        <f t="shared" si="2"/>
        <v>20</v>
      </c>
      <c r="Y29" s="80">
        <f t="shared" si="2"/>
        <v>0</v>
      </c>
      <c r="Z29" s="34">
        <f t="shared" si="2"/>
        <v>7</v>
      </c>
      <c r="AA29" s="7">
        <f t="shared" si="2"/>
        <v>0</v>
      </c>
      <c r="AB29" s="6">
        <f t="shared" si="2"/>
        <v>0</v>
      </c>
      <c r="AC29" s="6">
        <f t="shared" si="2"/>
        <v>0</v>
      </c>
      <c r="AD29" s="30">
        <f t="shared" si="2"/>
        <v>0</v>
      </c>
      <c r="AE29" s="6">
        <f t="shared" si="2"/>
        <v>0</v>
      </c>
      <c r="AF29" s="6">
        <f t="shared" si="2"/>
        <v>0</v>
      </c>
      <c r="AG29" s="6">
        <f t="shared" si="2"/>
        <v>0</v>
      </c>
      <c r="AH29" s="33">
        <f t="shared" si="2"/>
        <v>0</v>
      </c>
    </row>
    <row r="30" spans="1:37" ht="2.25" hidden="1" customHeight="1">
      <c r="A30" s="24"/>
      <c r="B30" s="15"/>
      <c r="C30" s="14"/>
      <c r="D30" s="14"/>
      <c r="E30" s="14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25"/>
    </row>
    <row r="31" spans="1:37" ht="17.25" customHeight="1" thickBot="1">
      <c r="A31" s="116" t="s">
        <v>63</v>
      </c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  <c r="AC31" s="167"/>
      <c r="AD31" s="167"/>
      <c r="AE31" s="167"/>
      <c r="AF31" s="167"/>
      <c r="AG31" s="167"/>
      <c r="AH31" s="168"/>
    </row>
    <row r="32" spans="1:37" s="5" customFormat="1" ht="12.75">
      <c r="A32" s="81"/>
      <c r="B32" s="99" t="s">
        <v>102</v>
      </c>
      <c r="C32" s="63" t="s">
        <v>58</v>
      </c>
      <c r="D32" s="63"/>
      <c r="E32" s="63"/>
      <c r="F32" s="61">
        <f t="shared" ref="F32:F42" si="3">SUM(G32,H32)</f>
        <v>16</v>
      </c>
      <c r="G32" s="61">
        <f t="shared" ref="G32:J42" si="4">SUM(K32,O32,S32,W32,AA32,AE32)</f>
        <v>10</v>
      </c>
      <c r="H32" s="61">
        <f t="shared" si="4"/>
        <v>6</v>
      </c>
      <c r="I32" s="61">
        <f t="shared" si="4"/>
        <v>0</v>
      </c>
      <c r="J32" s="29">
        <f t="shared" si="4"/>
        <v>2</v>
      </c>
      <c r="K32" s="99">
        <v>10</v>
      </c>
      <c r="L32" s="99">
        <v>6</v>
      </c>
      <c r="M32" s="99"/>
      <c r="N32" s="37">
        <v>2</v>
      </c>
      <c r="O32" s="99"/>
      <c r="P32" s="99"/>
      <c r="Q32" s="99"/>
      <c r="R32" s="37"/>
      <c r="S32" s="66"/>
      <c r="T32" s="66"/>
      <c r="U32" s="66"/>
      <c r="V32" s="37"/>
      <c r="W32" s="66"/>
      <c r="X32" s="66"/>
      <c r="Y32" s="66"/>
      <c r="Z32" s="37"/>
      <c r="AA32" s="66"/>
      <c r="AB32" s="66"/>
      <c r="AC32" s="66"/>
      <c r="AD32" s="37"/>
      <c r="AE32" s="66"/>
      <c r="AF32" s="66"/>
      <c r="AG32" s="66"/>
      <c r="AH32" s="40"/>
    </row>
    <row r="33" spans="1:38" s="5" customFormat="1" ht="14.25" customHeight="1">
      <c r="A33" s="82"/>
      <c r="B33" s="100" t="s">
        <v>103</v>
      </c>
      <c r="C33" s="64" t="s">
        <v>59</v>
      </c>
      <c r="D33" s="64"/>
      <c r="E33" s="64"/>
      <c r="F33" s="61">
        <f t="shared" si="3"/>
        <v>20</v>
      </c>
      <c r="G33" s="61">
        <f t="shared" si="4"/>
        <v>10</v>
      </c>
      <c r="H33" s="61">
        <f t="shared" si="4"/>
        <v>10</v>
      </c>
      <c r="I33" s="61">
        <f t="shared" si="4"/>
        <v>0</v>
      </c>
      <c r="J33" s="29">
        <f t="shared" si="4"/>
        <v>3</v>
      </c>
      <c r="K33" s="99"/>
      <c r="L33" s="99"/>
      <c r="M33" s="99"/>
      <c r="N33" s="37"/>
      <c r="O33" s="99">
        <v>10</v>
      </c>
      <c r="P33" s="99">
        <v>10</v>
      </c>
      <c r="Q33" s="99"/>
      <c r="R33" s="37">
        <v>3</v>
      </c>
      <c r="S33" s="66"/>
      <c r="T33" s="66"/>
      <c r="U33" s="66"/>
      <c r="V33" s="37"/>
      <c r="W33" s="66"/>
      <c r="X33" s="66"/>
      <c r="Y33" s="66"/>
      <c r="Z33" s="37"/>
      <c r="AA33" s="66"/>
      <c r="AB33" s="66"/>
      <c r="AC33" s="66"/>
      <c r="AD33" s="37"/>
      <c r="AE33" s="66"/>
      <c r="AF33" s="66"/>
      <c r="AG33" s="66"/>
      <c r="AH33" s="40"/>
    </row>
    <row r="34" spans="1:38" s="5" customFormat="1" ht="12.75">
      <c r="A34" s="82"/>
      <c r="B34" s="100" t="s">
        <v>104</v>
      </c>
      <c r="C34" s="64" t="s">
        <v>59</v>
      </c>
      <c r="D34" s="64"/>
      <c r="E34" s="64"/>
      <c r="F34" s="61">
        <f t="shared" si="3"/>
        <v>16</v>
      </c>
      <c r="G34" s="61">
        <f t="shared" si="4"/>
        <v>8</v>
      </c>
      <c r="H34" s="61">
        <f t="shared" si="4"/>
        <v>8</v>
      </c>
      <c r="I34" s="61">
        <f t="shared" si="4"/>
        <v>0</v>
      </c>
      <c r="J34" s="29">
        <f t="shared" si="4"/>
        <v>2</v>
      </c>
      <c r="K34" s="99"/>
      <c r="L34" s="99"/>
      <c r="M34" s="99"/>
      <c r="N34" s="37"/>
      <c r="O34" s="99">
        <v>8</v>
      </c>
      <c r="P34" s="99">
        <v>8</v>
      </c>
      <c r="Q34" s="99"/>
      <c r="R34" s="37">
        <v>2</v>
      </c>
      <c r="S34" s="66"/>
      <c r="T34" s="66"/>
      <c r="U34" s="66"/>
      <c r="V34" s="37"/>
      <c r="W34" s="66"/>
      <c r="X34" s="66"/>
      <c r="Y34" s="66"/>
      <c r="Z34" s="37"/>
      <c r="AA34" s="66"/>
      <c r="AB34" s="66"/>
      <c r="AC34" s="66"/>
      <c r="AD34" s="37"/>
      <c r="AE34" s="66"/>
      <c r="AF34" s="66"/>
      <c r="AG34" s="66"/>
      <c r="AH34" s="40"/>
    </row>
    <row r="35" spans="1:38" s="5" customFormat="1" ht="12.75">
      <c r="A35" s="82"/>
      <c r="B35" s="104" t="s">
        <v>167</v>
      </c>
      <c r="C35" s="64"/>
      <c r="D35" s="64" t="s">
        <v>60</v>
      </c>
      <c r="E35" s="64"/>
      <c r="F35" s="61">
        <f t="shared" si="3"/>
        <v>24</v>
      </c>
      <c r="G35" s="61">
        <f t="shared" si="4"/>
        <v>8</v>
      </c>
      <c r="H35" s="61">
        <f t="shared" si="4"/>
        <v>16</v>
      </c>
      <c r="I35" s="61">
        <f t="shared" si="4"/>
        <v>0</v>
      </c>
      <c r="J35" s="29">
        <f t="shared" si="4"/>
        <v>4</v>
      </c>
      <c r="K35" s="66"/>
      <c r="L35" s="66"/>
      <c r="M35" s="66"/>
      <c r="N35" s="37"/>
      <c r="O35" s="66"/>
      <c r="P35" s="66"/>
      <c r="Q35" s="66"/>
      <c r="R35" s="37"/>
      <c r="S35" s="103">
        <v>8</v>
      </c>
      <c r="T35" s="103">
        <v>16</v>
      </c>
      <c r="U35" s="103"/>
      <c r="V35" s="37">
        <v>4</v>
      </c>
      <c r="W35" s="103"/>
      <c r="X35" s="103"/>
      <c r="Y35" s="103"/>
      <c r="Z35" s="37"/>
      <c r="AA35" s="66"/>
      <c r="AB35" s="66"/>
      <c r="AC35" s="66"/>
      <c r="AD35" s="37"/>
      <c r="AE35" s="66"/>
      <c r="AF35" s="66"/>
      <c r="AG35" s="66"/>
      <c r="AH35" s="40"/>
    </row>
    <row r="36" spans="1:38" s="5" customFormat="1" ht="12.75">
      <c r="A36" s="82"/>
      <c r="B36" s="104" t="s">
        <v>105</v>
      </c>
      <c r="C36" s="64" t="s">
        <v>60</v>
      </c>
      <c r="D36" s="64"/>
      <c r="E36" s="64"/>
      <c r="F36" s="61">
        <f t="shared" si="3"/>
        <v>24</v>
      </c>
      <c r="G36" s="61">
        <f t="shared" si="4"/>
        <v>8</v>
      </c>
      <c r="H36" s="61">
        <f t="shared" si="4"/>
        <v>16</v>
      </c>
      <c r="I36" s="61">
        <f t="shared" si="4"/>
        <v>0</v>
      </c>
      <c r="J36" s="29">
        <f t="shared" si="4"/>
        <v>4</v>
      </c>
      <c r="K36" s="66"/>
      <c r="L36" s="66"/>
      <c r="M36" s="66"/>
      <c r="N36" s="37"/>
      <c r="O36" s="66"/>
      <c r="P36" s="66"/>
      <c r="Q36" s="66"/>
      <c r="R36" s="37"/>
      <c r="S36" s="103">
        <v>8</v>
      </c>
      <c r="T36" s="103">
        <v>16</v>
      </c>
      <c r="U36" s="103"/>
      <c r="V36" s="37">
        <v>4</v>
      </c>
      <c r="W36" s="103"/>
      <c r="X36" s="103"/>
      <c r="Y36" s="103"/>
      <c r="Z36" s="37"/>
      <c r="AA36" s="66"/>
      <c r="AB36" s="66"/>
      <c r="AC36" s="66"/>
      <c r="AD36" s="37"/>
      <c r="AE36" s="66"/>
      <c r="AF36" s="66"/>
      <c r="AG36" s="66"/>
      <c r="AH36" s="40"/>
    </row>
    <row r="37" spans="1:38" s="5" customFormat="1" ht="12.75">
      <c r="A37" s="82"/>
      <c r="B37" s="104" t="s">
        <v>172</v>
      </c>
      <c r="C37" s="64" t="s">
        <v>57</v>
      </c>
      <c r="D37" s="64"/>
      <c r="E37" s="64"/>
      <c r="F37" s="61">
        <f t="shared" si="3"/>
        <v>24</v>
      </c>
      <c r="G37" s="61">
        <f t="shared" ref="G37" si="5">SUM(K37,O37,S37,W37,AA37,AE37)</f>
        <v>12</v>
      </c>
      <c r="H37" s="61">
        <f t="shared" ref="H37" si="6">SUM(L37,P37,T37,X37,AB37,AF37)</f>
        <v>12</v>
      </c>
      <c r="I37" s="61">
        <f t="shared" ref="I37" si="7">SUM(M37,Q37,U37,Y37,AC37,AG37)</f>
        <v>0</v>
      </c>
      <c r="J37" s="29">
        <f t="shared" ref="J37" si="8">SUM(N37,R37,V37,Z37,AD37,AH37)</f>
        <v>4</v>
      </c>
      <c r="K37" s="66"/>
      <c r="L37" s="66"/>
      <c r="M37" s="66"/>
      <c r="N37" s="37"/>
      <c r="O37" s="66"/>
      <c r="P37" s="66"/>
      <c r="Q37" s="66"/>
      <c r="R37" s="37"/>
      <c r="S37" s="103"/>
      <c r="T37" s="103"/>
      <c r="U37" s="103"/>
      <c r="V37" s="37"/>
      <c r="W37" s="103">
        <v>12</v>
      </c>
      <c r="X37" s="103">
        <v>12</v>
      </c>
      <c r="Y37" s="103"/>
      <c r="Z37" s="37">
        <v>4</v>
      </c>
      <c r="AA37" s="66"/>
      <c r="AB37" s="66"/>
      <c r="AC37" s="66"/>
      <c r="AD37" s="37"/>
      <c r="AE37" s="66"/>
      <c r="AF37" s="66"/>
      <c r="AG37" s="66"/>
      <c r="AH37" s="40"/>
      <c r="AI37" s="114"/>
      <c r="AJ37" s="115"/>
      <c r="AK37" s="115"/>
      <c r="AL37" s="115"/>
    </row>
    <row r="38" spans="1:38" s="5" customFormat="1" ht="12.75">
      <c r="A38" s="82"/>
      <c r="B38" s="104" t="s">
        <v>78</v>
      </c>
      <c r="C38" s="64" t="s">
        <v>57</v>
      </c>
      <c r="D38" s="64"/>
      <c r="E38" s="64"/>
      <c r="F38" s="61">
        <f t="shared" si="3"/>
        <v>14</v>
      </c>
      <c r="G38" s="61">
        <f t="shared" si="4"/>
        <v>6</v>
      </c>
      <c r="H38" s="61">
        <f t="shared" si="4"/>
        <v>8</v>
      </c>
      <c r="I38" s="61">
        <f t="shared" si="4"/>
        <v>0</v>
      </c>
      <c r="J38" s="29">
        <f t="shared" si="4"/>
        <v>3</v>
      </c>
      <c r="K38" s="66"/>
      <c r="L38" s="66"/>
      <c r="M38" s="66"/>
      <c r="N38" s="37"/>
      <c r="O38" s="66"/>
      <c r="P38" s="66"/>
      <c r="Q38" s="66"/>
      <c r="R38" s="37"/>
      <c r="S38" s="103"/>
      <c r="T38" s="103"/>
      <c r="U38" s="103"/>
      <c r="V38" s="37"/>
      <c r="W38" s="103">
        <v>6</v>
      </c>
      <c r="X38" s="103">
        <v>8</v>
      </c>
      <c r="Y38" s="103"/>
      <c r="Z38" s="37">
        <v>3</v>
      </c>
      <c r="AA38" s="66"/>
      <c r="AB38" s="66"/>
      <c r="AC38" s="66"/>
      <c r="AD38" s="37"/>
      <c r="AE38" s="66"/>
      <c r="AF38" s="66"/>
      <c r="AG38" s="66"/>
      <c r="AH38" s="40"/>
    </row>
    <row r="39" spans="1:38" s="5" customFormat="1" ht="12.75">
      <c r="A39" s="82"/>
      <c r="B39" s="104" t="s">
        <v>173</v>
      </c>
      <c r="C39" s="64" t="s">
        <v>60</v>
      </c>
      <c r="D39" s="64"/>
      <c r="E39" s="64"/>
      <c r="F39" s="61">
        <f t="shared" ref="F39" si="9">SUM(G39,H39)</f>
        <v>20</v>
      </c>
      <c r="G39" s="61">
        <f t="shared" ref="G39" si="10">SUM(K39,O39,S39,W39,AA39,AE39)</f>
        <v>8</v>
      </c>
      <c r="H39" s="61">
        <f t="shared" ref="H39" si="11">SUM(L39,P39,T39,X39,AB39,AF39)</f>
        <v>12</v>
      </c>
      <c r="I39" s="61">
        <f t="shared" ref="I39" si="12">SUM(M39,Q39,U39,Y39,AC39,AG39)</f>
        <v>0</v>
      </c>
      <c r="J39" s="29">
        <f t="shared" ref="J39" si="13">SUM(N39,R39,V39,Z39,AD39,AH39)</f>
        <v>3</v>
      </c>
      <c r="K39" s="66"/>
      <c r="L39" s="66"/>
      <c r="M39" s="66"/>
      <c r="N39" s="37"/>
      <c r="O39" s="66"/>
      <c r="P39" s="66"/>
      <c r="Q39" s="66"/>
      <c r="R39" s="37"/>
      <c r="S39" s="103">
        <v>8</v>
      </c>
      <c r="T39" s="103">
        <v>12</v>
      </c>
      <c r="U39" s="103"/>
      <c r="V39" s="37">
        <v>3</v>
      </c>
      <c r="W39" s="103"/>
      <c r="X39" s="103"/>
      <c r="Y39" s="103"/>
      <c r="Z39" s="37"/>
      <c r="AA39" s="66"/>
      <c r="AB39" s="66"/>
      <c r="AC39" s="66"/>
      <c r="AD39" s="37"/>
      <c r="AE39" s="66"/>
      <c r="AF39" s="66"/>
      <c r="AG39" s="66"/>
      <c r="AH39" s="40"/>
    </row>
    <row r="40" spans="1:38" s="5" customFormat="1" ht="12.75">
      <c r="A40" s="82"/>
      <c r="B40" s="104" t="s">
        <v>106</v>
      </c>
      <c r="C40" s="64" t="s">
        <v>57</v>
      </c>
      <c r="D40" s="64"/>
      <c r="E40" s="64"/>
      <c r="F40" s="61">
        <f>SUM(G40,H40:I40)</f>
        <v>34</v>
      </c>
      <c r="G40" s="61">
        <f t="shared" si="4"/>
        <v>12</v>
      </c>
      <c r="H40" s="61">
        <f t="shared" si="4"/>
        <v>10</v>
      </c>
      <c r="I40" s="61">
        <f t="shared" si="4"/>
        <v>12</v>
      </c>
      <c r="J40" s="29">
        <f t="shared" si="4"/>
        <v>4</v>
      </c>
      <c r="K40" s="66"/>
      <c r="L40" s="66"/>
      <c r="M40" s="66"/>
      <c r="N40" s="37"/>
      <c r="O40" s="66"/>
      <c r="P40" s="66"/>
      <c r="Q40" s="66"/>
      <c r="R40" s="37"/>
      <c r="S40" s="103"/>
      <c r="T40" s="103"/>
      <c r="U40" s="103"/>
      <c r="V40" s="37"/>
      <c r="W40" s="103">
        <v>12</v>
      </c>
      <c r="X40" s="103">
        <v>10</v>
      </c>
      <c r="Y40" s="103">
        <v>12</v>
      </c>
      <c r="Z40" s="37">
        <v>4</v>
      </c>
      <c r="AA40" s="66"/>
      <c r="AB40" s="66"/>
      <c r="AC40" s="66"/>
      <c r="AD40" s="37"/>
      <c r="AE40" s="66"/>
      <c r="AF40" s="66"/>
      <c r="AG40" s="66"/>
      <c r="AH40" s="40"/>
    </row>
    <row r="41" spans="1:38" s="5" customFormat="1" ht="12.75">
      <c r="A41" s="82"/>
      <c r="B41" s="109" t="s">
        <v>107</v>
      </c>
      <c r="C41" s="64"/>
      <c r="D41" s="64" t="s">
        <v>61</v>
      </c>
      <c r="E41" s="64"/>
      <c r="F41" s="61">
        <f t="shared" si="3"/>
        <v>22</v>
      </c>
      <c r="G41" s="61">
        <f t="shared" si="4"/>
        <v>10</v>
      </c>
      <c r="H41" s="61">
        <f t="shared" si="4"/>
        <v>12</v>
      </c>
      <c r="I41" s="61">
        <f t="shared" si="4"/>
        <v>0</v>
      </c>
      <c r="J41" s="29">
        <f t="shared" si="4"/>
        <v>4</v>
      </c>
      <c r="K41" s="66"/>
      <c r="L41" s="66"/>
      <c r="M41" s="66"/>
      <c r="N41" s="37"/>
      <c r="O41" s="66"/>
      <c r="P41" s="66"/>
      <c r="Q41" s="66"/>
      <c r="R41" s="37"/>
      <c r="S41" s="66"/>
      <c r="T41" s="66"/>
      <c r="U41" s="66"/>
      <c r="V41" s="37"/>
      <c r="W41" s="66"/>
      <c r="X41" s="66"/>
      <c r="Y41" s="66"/>
      <c r="Z41" s="37"/>
      <c r="AA41" s="110">
        <v>10</v>
      </c>
      <c r="AB41" s="110">
        <v>12</v>
      </c>
      <c r="AC41" s="110"/>
      <c r="AD41" s="37">
        <v>4</v>
      </c>
      <c r="AE41" s="110"/>
      <c r="AF41" s="110"/>
      <c r="AG41" s="110"/>
      <c r="AH41" s="40"/>
    </row>
    <row r="42" spans="1:38" s="5" customFormat="1" ht="12.75">
      <c r="A42" s="82"/>
      <c r="B42" s="68" t="s">
        <v>180</v>
      </c>
      <c r="C42" s="64"/>
      <c r="D42" s="64" t="s">
        <v>65</v>
      </c>
      <c r="E42" s="64"/>
      <c r="F42" s="61">
        <f t="shared" si="3"/>
        <v>14</v>
      </c>
      <c r="G42" s="61">
        <f t="shared" si="4"/>
        <v>6</v>
      </c>
      <c r="H42" s="61">
        <f t="shared" si="4"/>
        <v>8</v>
      </c>
      <c r="I42" s="61">
        <f t="shared" si="4"/>
        <v>0</v>
      </c>
      <c r="J42" s="29">
        <f t="shared" si="4"/>
        <v>2</v>
      </c>
      <c r="K42" s="66"/>
      <c r="L42" s="66"/>
      <c r="M42" s="66"/>
      <c r="N42" s="37"/>
      <c r="O42" s="66"/>
      <c r="P42" s="66"/>
      <c r="Q42" s="66"/>
      <c r="R42" s="37"/>
      <c r="S42" s="66"/>
      <c r="T42" s="66"/>
      <c r="U42" s="66"/>
      <c r="V42" s="37"/>
      <c r="W42" s="66"/>
      <c r="X42" s="66"/>
      <c r="Y42" s="66"/>
      <c r="Z42" s="37"/>
      <c r="AA42" s="66"/>
      <c r="AB42" s="66"/>
      <c r="AC42" s="66"/>
      <c r="AD42" s="37"/>
      <c r="AE42" s="66">
        <v>6</v>
      </c>
      <c r="AF42" s="66">
        <v>8</v>
      </c>
      <c r="AG42" s="66"/>
      <c r="AH42" s="40">
        <v>2</v>
      </c>
    </row>
    <row r="43" spans="1:38" ht="15" thickBot="1">
      <c r="A43" s="76"/>
      <c r="B43" s="83" t="s">
        <v>64</v>
      </c>
      <c r="C43" s="45">
        <v>5</v>
      </c>
      <c r="D43" s="45">
        <v>4</v>
      </c>
      <c r="E43" s="45"/>
      <c r="F43" s="18">
        <f t="shared" ref="F43:AH43" si="14">SUM(F32:F42)</f>
        <v>228</v>
      </c>
      <c r="G43" s="18">
        <f t="shared" si="14"/>
        <v>98</v>
      </c>
      <c r="H43" s="18">
        <f t="shared" si="14"/>
        <v>118</v>
      </c>
      <c r="I43" s="18">
        <f t="shared" si="14"/>
        <v>12</v>
      </c>
      <c r="J43" s="35">
        <f t="shared" si="14"/>
        <v>35</v>
      </c>
      <c r="K43" s="71">
        <f t="shared" si="14"/>
        <v>10</v>
      </c>
      <c r="L43" s="71">
        <f t="shared" si="14"/>
        <v>6</v>
      </c>
      <c r="M43" s="71">
        <f t="shared" si="14"/>
        <v>0</v>
      </c>
      <c r="N43" s="35">
        <f>SUM(N32:N42)</f>
        <v>2</v>
      </c>
      <c r="O43" s="71">
        <f t="shared" si="14"/>
        <v>18</v>
      </c>
      <c r="P43" s="71">
        <f t="shared" si="14"/>
        <v>18</v>
      </c>
      <c r="Q43" s="71">
        <f t="shared" si="14"/>
        <v>0</v>
      </c>
      <c r="R43" s="36">
        <f t="shared" si="14"/>
        <v>5</v>
      </c>
      <c r="S43" s="84">
        <f t="shared" si="14"/>
        <v>24</v>
      </c>
      <c r="T43" s="71">
        <f t="shared" si="14"/>
        <v>44</v>
      </c>
      <c r="U43" s="71">
        <f t="shared" si="14"/>
        <v>0</v>
      </c>
      <c r="V43" s="35">
        <f t="shared" si="14"/>
        <v>11</v>
      </c>
      <c r="W43" s="71">
        <f t="shared" si="14"/>
        <v>30</v>
      </c>
      <c r="X43" s="71">
        <f t="shared" si="14"/>
        <v>30</v>
      </c>
      <c r="Y43" s="71">
        <f t="shared" si="14"/>
        <v>12</v>
      </c>
      <c r="Z43" s="36">
        <f t="shared" si="14"/>
        <v>11</v>
      </c>
      <c r="AA43" s="19">
        <f t="shared" si="14"/>
        <v>10</v>
      </c>
      <c r="AB43" s="18">
        <f t="shared" si="14"/>
        <v>12</v>
      </c>
      <c r="AC43" s="18">
        <f t="shared" si="14"/>
        <v>0</v>
      </c>
      <c r="AD43" s="35">
        <f t="shared" si="14"/>
        <v>4</v>
      </c>
      <c r="AE43" s="18">
        <f t="shared" si="14"/>
        <v>6</v>
      </c>
      <c r="AF43" s="18">
        <f t="shared" si="14"/>
        <v>8</v>
      </c>
      <c r="AG43" s="18">
        <f t="shared" si="14"/>
        <v>0</v>
      </c>
      <c r="AH43" s="36">
        <f t="shared" si="14"/>
        <v>2</v>
      </c>
    </row>
    <row r="44" spans="1:38" ht="15.75" thickBot="1">
      <c r="A44" s="123" t="s">
        <v>128</v>
      </c>
      <c r="B44" s="124"/>
      <c r="C44" s="124"/>
      <c r="D44" s="124"/>
      <c r="E44" s="124"/>
      <c r="F44" s="124"/>
      <c r="G44" s="124"/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4"/>
      <c r="S44" s="124"/>
      <c r="T44" s="124"/>
      <c r="U44" s="124"/>
      <c r="V44" s="124"/>
      <c r="W44" s="124"/>
      <c r="X44" s="124"/>
      <c r="Y44" s="124"/>
      <c r="Z44" s="124"/>
      <c r="AA44" s="124"/>
      <c r="AB44" s="124"/>
      <c r="AC44" s="124"/>
      <c r="AD44" s="124"/>
      <c r="AE44" s="124"/>
      <c r="AF44" s="124"/>
      <c r="AG44" s="124"/>
      <c r="AH44" s="125"/>
    </row>
    <row r="45" spans="1:38" ht="15.75" thickBot="1">
      <c r="A45" s="116" t="s">
        <v>129</v>
      </c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17"/>
      <c r="AF45" s="117"/>
      <c r="AG45" s="117"/>
      <c r="AH45" s="118"/>
    </row>
    <row r="46" spans="1:38" s="5" customFormat="1" ht="12.75">
      <c r="A46" s="81" t="s">
        <v>18</v>
      </c>
      <c r="B46" s="68" t="s">
        <v>108</v>
      </c>
      <c r="C46" s="64"/>
      <c r="D46" s="64" t="s">
        <v>60</v>
      </c>
      <c r="E46" s="64"/>
      <c r="F46" s="61">
        <f t="shared" ref="F46:F55" si="15">SUM(G46,H46)</f>
        <v>14</v>
      </c>
      <c r="G46" s="61">
        <f t="shared" ref="G46:G55" si="16">SUM(K46,O46,S46,W46,AA46,AE46)</f>
        <v>6</v>
      </c>
      <c r="H46" s="61">
        <f t="shared" ref="H46:H55" si="17">SUM(L46,P46,T46,X46,AB46,AF46)</f>
        <v>8</v>
      </c>
      <c r="I46" s="61">
        <f t="shared" ref="I46:I55" si="18">SUM(M46,Q46,U46,Y46,AC46,AG46)</f>
        <v>0</v>
      </c>
      <c r="J46" s="29">
        <f t="shared" ref="J46:J55" si="19">SUM(N46,R46,V46,Z46,AD46,AH46)</f>
        <v>3</v>
      </c>
      <c r="K46" s="66"/>
      <c r="L46" s="66"/>
      <c r="M46" s="66"/>
      <c r="N46" s="37"/>
      <c r="O46" s="66"/>
      <c r="P46" s="66"/>
      <c r="Q46" s="66"/>
      <c r="R46" s="37"/>
      <c r="S46" s="66">
        <v>6</v>
      </c>
      <c r="T46" s="66">
        <v>8</v>
      </c>
      <c r="U46" s="66"/>
      <c r="V46" s="37">
        <v>3</v>
      </c>
      <c r="W46" s="66"/>
      <c r="X46" s="66"/>
      <c r="Y46" s="66"/>
      <c r="Z46" s="37"/>
      <c r="AA46" s="66"/>
      <c r="AB46" s="66"/>
      <c r="AC46" s="66"/>
      <c r="AD46" s="37"/>
      <c r="AE46" s="66"/>
      <c r="AF46" s="66"/>
      <c r="AG46" s="66"/>
      <c r="AH46" s="40"/>
    </row>
    <row r="47" spans="1:38" s="5" customFormat="1" ht="12.75">
      <c r="A47" s="81" t="s">
        <v>19</v>
      </c>
      <c r="B47" s="68" t="s">
        <v>109</v>
      </c>
      <c r="C47" s="64"/>
      <c r="D47" s="64" t="s">
        <v>60</v>
      </c>
      <c r="E47" s="64"/>
      <c r="F47" s="61">
        <f t="shared" si="15"/>
        <v>22</v>
      </c>
      <c r="G47" s="61">
        <f t="shared" si="16"/>
        <v>10</v>
      </c>
      <c r="H47" s="61">
        <f t="shared" si="17"/>
        <v>12</v>
      </c>
      <c r="I47" s="61">
        <f t="shared" si="18"/>
        <v>0</v>
      </c>
      <c r="J47" s="29">
        <f t="shared" si="19"/>
        <v>4</v>
      </c>
      <c r="K47" s="66"/>
      <c r="L47" s="66"/>
      <c r="M47" s="66"/>
      <c r="N47" s="37"/>
      <c r="O47" s="66"/>
      <c r="P47" s="66"/>
      <c r="Q47" s="66"/>
      <c r="R47" s="37"/>
      <c r="S47" s="66">
        <v>10</v>
      </c>
      <c r="T47" s="66">
        <v>12</v>
      </c>
      <c r="U47" s="66"/>
      <c r="V47" s="37">
        <v>4</v>
      </c>
      <c r="W47" s="66"/>
      <c r="X47" s="66"/>
      <c r="Y47" s="66"/>
      <c r="Z47" s="37"/>
      <c r="AA47" s="66"/>
      <c r="AB47" s="66"/>
      <c r="AC47" s="66"/>
      <c r="AD47" s="37"/>
      <c r="AE47" s="66"/>
      <c r="AF47" s="66"/>
      <c r="AG47" s="66"/>
      <c r="AH47" s="40"/>
    </row>
    <row r="48" spans="1:38" s="5" customFormat="1" ht="12.75">
      <c r="A48" s="81" t="s">
        <v>20</v>
      </c>
      <c r="B48" s="68" t="s">
        <v>110</v>
      </c>
      <c r="C48" s="64"/>
      <c r="D48" s="64" t="s">
        <v>60</v>
      </c>
      <c r="E48" s="64"/>
      <c r="F48" s="61">
        <f t="shared" si="15"/>
        <v>14</v>
      </c>
      <c r="G48" s="61">
        <f t="shared" si="16"/>
        <v>6</v>
      </c>
      <c r="H48" s="61">
        <f t="shared" si="17"/>
        <v>8</v>
      </c>
      <c r="I48" s="61">
        <f t="shared" si="18"/>
        <v>0</v>
      </c>
      <c r="J48" s="29">
        <f t="shared" si="19"/>
        <v>3</v>
      </c>
      <c r="K48" s="66"/>
      <c r="L48" s="66"/>
      <c r="M48" s="66"/>
      <c r="N48" s="37"/>
      <c r="O48" s="66"/>
      <c r="P48" s="66"/>
      <c r="Q48" s="66"/>
      <c r="R48" s="37"/>
      <c r="S48" s="66">
        <v>6</v>
      </c>
      <c r="T48" s="66">
        <v>8</v>
      </c>
      <c r="U48" s="66"/>
      <c r="V48" s="37">
        <v>3</v>
      </c>
      <c r="W48" s="66"/>
      <c r="X48" s="66"/>
      <c r="Y48" s="66"/>
      <c r="Z48" s="37"/>
      <c r="AA48" s="66"/>
      <c r="AB48" s="66"/>
      <c r="AC48" s="66"/>
      <c r="AD48" s="37"/>
      <c r="AE48" s="66"/>
      <c r="AF48" s="66"/>
      <c r="AG48" s="66"/>
      <c r="AH48" s="40"/>
    </row>
    <row r="49" spans="1:34" s="5" customFormat="1" ht="12.75">
      <c r="A49" s="81" t="s">
        <v>21</v>
      </c>
      <c r="B49" s="68" t="s">
        <v>111</v>
      </c>
      <c r="C49" s="64" t="s">
        <v>60</v>
      </c>
      <c r="D49" s="64"/>
      <c r="E49" s="64"/>
      <c r="F49" s="61">
        <f t="shared" si="15"/>
        <v>18</v>
      </c>
      <c r="G49" s="61">
        <f t="shared" si="16"/>
        <v>10</v>
      </c>
      <c r="H49" s="61">
        <f t="shared" si="17"/>
        <v>8</v>
      </c>
      <c r="I49" s="61">
        <f t="shared" si="18"/>
        <v>0</v>
      </c>
      <c r="J49" s="29">
        <f t="shared" si="19"/>
        <v>4</v>
      </c>
      <c r="K49" s="66"/>
      <c r="L49" s="66"/>
      <c r="M49" s="66"/>
      <c r="N49" s="37"/>
      <c r="O49" s="66"/>
      <c r="P49" s="66"/>
      <c r="Q49" s="66"/>
      <c r="R49" s="37"/>
      <c r="S49" s="66">
        <v>10</v>
      </c>
      <c r="T49" s="66">
        <v>8</v>
      </c>
      <c r="U49" s="66"/>
      <c r="V49" s="37">
        <v>4</v>
      </c>
      <c r="W49" s="66"/>
      <c r="X49" s="66"/>
      <c r="Y49" s="66"/>
      <c r="Z49" s="37"/>
      <c r="AA49" s="66"/>
      <c r="AB49" s="66"/>
      <c r="AC49" s="66"/>
      <c r="AD49" s="37"/>
      <c r="AE49" s="66"/>
      <c r="AF49" s="66"/>
      <c r="AG49" s="66"/>
      <c r="AH49" s="40"/>
    </row>
    <row r="50" spans="1:34" s="5" customFormat="1" ht="12.75">
      <c r="A50" s="81" t="s">
        <v>22</v>
      </c>
      <c r="B50" s="68" t="s">
        <v>112</v>
      </c>
      <c r="C50" s="64"/>
      <c r="D50" s="64" t="s">
        <v>61</v>
      </c>
      <c r="E50" s="64"/>
      <c r="F50" s="61">
        <f t="shared" si="15"/>
        <v>14</v>
      </c>
      <c r="G50" s="61">
        <f t="shared" si="16"/>
        <v>6</v>
      </c>
      <c r="H50" s="61">
        <f t="shared" si="17"/>
        <v>8</v>
      </c>
      <c r="I50" s="61">
        <f t="shared" si="18"/>
        <v>0</v>
      </c>
      <c r="J50" s="29">
        <f t="shared" si="19"/>
        <v>3</v>
      </c>
      <c r="K50" s="66"/>
      <c r="L50" s="66"/>
      <c r="M50" s="66"/>
      <c r="N50" s="37"/>
      <c r="O50" s="66"/>
      <c r="P50" s="66"/>
      <c r="Q50" s="66"/>
      <c r="R50" s="37"/>
      <c r="S50" s="66"/>
      <c r="T50" s="66"/>
      <c r="U50" s="66"/>
      <c r="V50" s="37"/>
      <c r="W50" s="66"/>
      <c r="X50" s="66"/>
      <c r="Y50" s="66"/>
      <c r="Z50" s="37"/>
      <c r="AA50" s="66">
        <v>6</v>
      </c>
      <c r="AB50" s="66">
        <v>8</v>
      </c>
      <c r="AC50" s="66"/>
      <c r="AD50" s="37">
        <v>3</v>
      </c>
      <c r="AE50" s="66"/>
      <c r="AF50" s="66"/>
      <c r="AG50" s="66"/>
      <c r="AH50" s="40"/>
    </row>
    <row r="51" spans="1:34" s="5" customFormat="1" ht="12.75">
      <c r="A51" s="81" t="s">
        <v>23</v>
      </c>
      <c r="B51" s="68" t="s">
        <v>113</v>
      </c>
      <c r="C51" s="64" t="s">
        <v>65</v>
      </c>
      <c r="D51" s="64"/>
      <c r="E51" s="64"/>
      <c r="F51" s="61">
        <f t="shared" si="15"/>
        <v>20</v>
      </c>
      <c r="G51" s="61">
        <f t="shared" si="16"/>
        <v>8</v>
      </c>
      <c r="H51" s="61">
        <f t="shared" si="17"/>
        <v>12</v>
      </c>
      <c r="I51" s="61">
        <f t="shared" si="18"/>
        <v>0</v>
      </c>
      <c r="J51" s="29">
        <f t="shared" si="19"/>
        <v>3</v>
      </c>
      <c r="K51" s="66"/>
      <c r="L51" s="66"/>
      <c r="M51" s="66"/>
      <c r="N51" s="37"/>
      <c r="O51" s="66"/>
      <c r="P51" s="66"/>
      <c r="Q51" s="66"/>
      <c r="R51" s="37"/>
      <c r="S51" s="66"/>
      <c r="T51" s="66"/>
      <c r="U51" s="66"/>
      <c r="V51" s="37"/>
      <c r="W51" s="66"/>
      <c r="X51" s="66"/>
      <c r="Y51" s="66"/>
      <c r="Z51" s="37"/>
      <c r="AA51" s="66"/>
      <c r="AB51" s="66"/>
      <c r="AC51" s="66"/>
      <c r="AD51" s="37"/>
      <c r="AE51" s="66">
        <v>8</v>
      </c>
      <c r="AF51" s="66">
        <v>12</v>
      </c>
      <c r="AG51" s="66"/>
      <c r="AH51" s="40">
        <v>3</v>
      </c>
    </row>
    <row r="52" spans="1:34" s="5" customFormat="1" ht="12.75">
      <c r="A52" s="81" t="s">
        <v>24</v>
      </c>
      <c r="B52" s="68" t="s">
        <v>114</v>
      </c>
      <c r="C52" s="64" t="s">
        <v>65</v>
      </c>
      <c r="D52" s="64"/>
      <c r="E52" s="64"/>
      <c r="F52" s="61">
        <f t="shared" si="15"/>
        <v>14</v>
      </c>
      <c r="G52" s="61">
        <f t="shared" si="16"/>
        <v>8</v>
      </c>
      <c r="H52" s="61">
        <f t="shared" si="17"/>
        <v>6</v>
      </c>
      <c r="I52" s="61">
        <f t="shared" si="18"/>
        <v>0</v>
      </c>
      <c r="J52" s="29">
        <f t="shared" si="19"/>
        <v>2</v>
      </c>
      <c r="K52" s="66"/>
      <c r="L52" s="66"/>
      <c r="M52" s="66"/>
      <c r="N52" s="37"/>
      <c r="O52" s="66"/>
      <c r="P52" s="66"/>
      <c r="Q52" s="66"/>
      <c r="R52" s="37"/>
      <c r="S52" s="66"/>
      <c r="T52" s="66"/>
      <c r="U52" s="66"/>
      <c r="V52" s="37"/>
      <c r="W52" s="66"/>
      <c r="X52" s="66"/>
      <c r="Y52" s="66"/>
      <c r="Z52" s="37"/>
      <c r="AA52" s="66"/>
      <c r="AB52" s="66"/>
      <c r="AC52" s="66"/>
      <c r="AD52" s="37"/>
      <c r="AE52" s="66">
        <v>8</v>
      </c>
      <c r="AF52" s="66">
        <v>6</v>
      </c>
      <c r="AG52" s="66"/>
      <c r="AH52" s="40">
        <v>2</v>
      </c>
    </row>
    <row r="53" spans="1:34" s="5" customFormat="1" ht="12.75">
      <c r="A53" s="81" t="s">
        <v>25</v>
      </c>
      <c r="B53" s="68" t="s">
        <v>115</v>
      </c>
      <c r="C53" s="64"/>
      <c r="D53" s="64" t="s">
        <v>65</v>
      </c>
      <c r="E53" s="64"/>
      <c r="F53" s="61">
        <f t="shared" si="15"/>
        <v>14</v>
      </c>
      <c r="G53" s="61">
        <f t="shared" si="16"/>
        <v>6</v>
      </c>
      <c r="H53" s="61">
        <f t="shared" si="17"/>
        <v>8</v>
      </c>
      <c r="I53" s="61">
        <f t="shared" si="18"/>
        <v>0</v>
      </c>
      <c r="J53" s="29">
        <f t="shared" si="19"/>
        <v>3</v>
      </c>
      <c r="K53" s="66"/>
      <c r="L53" s="66"/>
      <c r="M53" s="66"/>
      <c r="N53" s="37"/>
      <c r="O53" s="66"/>
      <c r="P53" s="66"/>
      <c r="Q53" s="66"/>
      <c r="R53" s="37"/>
      <c r="S53" s="66"/>
      <c r="T53" s="66"/>
      <c r="U53" s="66"/>
      <c r="V53" s="37"/>
      <c r="W53" s="66"/>
      <c r="X53" s="66"/>
      <c r="Y53" s="66"/>
      <c r="Z53" s="37"/>
      <c r="AA53" s="66">
        <v>6</v>
      </c>
      <c r="AB53" s="66">
        <v>8</v>
      </c>
      <c r="AC53" s="66"/>
      <c r="AD53" s="37">
        <v>3</v>
      </c>
      <c r="AE53" s="66"/>
      <c r="AF53" s="66"/>
      <c r="AG53" s="66"/>
      <c r="AH53" s="40"/>
    </row>
    <row r="54" spans="1:34" s="5" customFormat="1" ht="12.75">
      <c r="A54" s="81" t="s">
        <v>26</v>
      </c>
      <c r="B54" s="68" t="s">
        <v>116</v>
      </c>
      <c r="C54" s="64"/>
      <c r="D54" s="64" t="s">
        <v>65</v>
      </c>
      <c r="E54" s="64"/>
      <c r="F54" s="61">
        <f t="shared" si="15"/>
        <v>14</v>
      </c>
      <c r="G54" s="61">
        <f t="shared" si="16"/>
        <v>6</v>
      </c>
      <c r="H54" s="61">
        <f t="shared" si="17"/>
        <v>8</v>
      </c>
      <c r="I54" s="61">
        <f t="shared" si="18"/>
        <v>0</v>
      </c>
      <c r="J54" s="29">
        <f t="shared" si="19"/>
        <v>2</v>
      </c>
      <c r="K54" s="66"/>
      <c r="L54" s="66"/>
      <c r="M54" s="66"/>
      <c r="N54" s="37"/>
      <c r="O54" s="66"/>
      <c r="P54" s="66"/>
      <c r="Q54" s="66"/>
      <c r="R54" s="37"/>
      <c r="S54" s="66"/>
      <c r="T54" s="66"/>
      <c r="U54" s="66"/>
      <c r="V54" s="37"/>
      <c r="W54" s="66"/>
      <c r="X54" s="66"/>
      <c r="Y54" s="66"/>
      <c r="Z54" s="37"/>
      <c r="AA54" s="66"/>
      <c r="AB54" s="66"/>
      <c r="AC54" s="66"/>
      <c r="AD54" s="37"/>
      <c r="AE54" s="66">
        <v>6</v>
      </c>
      <c r="AF54" s="66">
        <v>8</v>
      </c>
      <c r="AG54" s="66"/>
      <c r="AH54" s="40">
        <v>2</v>
      </c>
    </row>
    <row r="55" spans="1:34" s="5" customFormat="1" ht="12.75">
      <c r="A55" s="81" t="s">
        <v>27</v>
      </c>
      <c r="B55" s="68" t="s">
        <v>117</v>
      </c>
      <c r="C55" s="64"/>
      <c r="D55" s="64" t="s">
        <v>65</v>
      </c>
      <c r="E55" s="64"/>
      <c r="F55" s="61">
        <f t="shared" si="15"/>
        <v>14</v>
      </c>
      <c r="G55" s="61">
        <f t="shared" si="16"/>
        <v>6</v>
      </c>
      <c r="H55" s="61">
        <f t="shared" si="17"/>
        <v>8</v>
      </c>
      <c r="I55" s="61">
        <f t="shared" si="18"/>
        <v>0</v>
      </c>
      <c r="J55" s="29">
        <f t="shared" si="19"/>
        <v>2</v>
      </c>
      <c r="K55" s="66"/>
      <c r="L55" s="66"/>
      <c r="M55" s="66"/>
      <c r="N55" s="37"/>
      <c r="O55" s="66"/>
      <c r="P55" s="66"/>
      <c r="Q55" s="66"/>
      <c r="R55" s="37"/>
      <c r="S55" s="66"/>
      <c r="T55" s="66"/>
      <c r="U55" s="66"/>
      <c r="V55" s="37"/>
      <c r="W55" s="66"/>
      <c r="X55" s="66"/>
      <c r="Y55" s="66"/>
      <c r="Z55" s="37"/>
      <c r="AA55" s="66"/>
      <c r="AB55" s="66"/>
      <c r="AC55" s="66"/>
      <c r="AD55" s="37"/>
      <c r="AE55" s="66">
        <v>6</v>
      </c>
      <c r="AF55" s="66">
        <v>8</v>
      </c>
      <c r="AG55" s="66"/>
      <c r="AH55" s="40">
        <v>2</v>
      </c>
    </row>
    <row r="56" spans="1:34" ht="15" thickBot="1">
      <c r="A56" s="76"/>
      <c r="B56" s="78" t="s">
        <v>135</v>
      </c>
      <c r="C56" s="45">
        <v>3</v>
      </c>
      <c r="D56" s="45">
        <v>7</v>
      </c>
      <c r="E56" s="45"/>
      <c r="F56" s="18">
        <f t="shared" ref="F56:AH56" si="20">SUM(F46:F55)</f>
        <v>158</v>
      </c>
      <c r="G56" s="18">
        <f t="shared" si="20"/>
        <v>72</v>
      </c>
      <c r="H56" s="18">
        <f t="shared" si="20"/>
        <v>86</v>
      </c>
      <c r="I56" s="18">
        <f t="shared" si="20"/>
        <v>0</v>
      </c>
      <c r="J56" s="35">
        <f t="shared" si="20"/>
        <v>29</v>
      </c>
      <c r="K56" s="71">
        <f t="shared" si="20"/>
        <v>0</v>
      </c>
      <c r="L56" s="71">
        <f t="shared" si="20"/>
        <v>0</v>
      </c>
      <c r="M56" s="71">
        <f t="shared" si="20"/>
        <v>0</v>
      </c>
      <c r="N56" s="35">
        <f t="shared" si="20"/>
        <v>0</v>
      </c>
      <c r="O56" s="71">
        <f t="shared" si="20"/>
        <v>0</v>
      </c>
      <c r="P56" s="71">
        <f t="shared" si="20"/>
        <v>0</v>
      </c>
      <c r="Q56" s="71">
        <f t="shared" si="20"/>
        <v>0</v>
      </c>
      <c r="R56" s="36">
        <f t="shared" si="20"/>
        <v>0</v>
      </c>
      <c r="S56" s="84">
        <f t="shared" si="20"/>
        <v>32</v>
      </c>
      <c r="T56" s="71">
        <f t="shared" si="20"/>
        <v>36</v>
      </c>
      <c r="U56" s="71">
        <f t="shared" si="20"/>
        <v>0</v>
      </c>
      <c r="V56" s="35">
        <f t="shared" si="20"/>
        <v>14</v>
      </c>
      <c r="W56" s="71">
        <f t="shared" si="20"/>
        <v>0</v>
      </c>
      <c r="X56" s="71">
        <f t="shared" si="20"/>
        <v>0</v>
      </c>
      <c r="Y56" s="71">
        <f t="shared" si="20"/>
        <v>0</v>
      </c>
      <c r="Z56" s="36">
        <f t="shared" si="20"/>
        <v>0</v>
      </c>
      <c r="AA56" s="19">
        <f t="shared" si="20"/>
        <v>12</v>
      </c>
      <c r="AB56" s="18">
        <f t="shared" si="20"/>
        <v>16</v>
      </c>
      <c r="AC56" s="18">
        <f t="shared" si="20"/>
        <v>0</v>
      </c>
      <c r="AD56" s="35">
        <f t="shared" si="20"/>
        <v>6</v>
      </c>
      <c r="AE56" s="18">
        <f t="shared" si="20"/>
        <v>28</v>
      </c>
      <c r="AF56" s="18">
        <f t="shared" si="20"/>
        <v>34</v>
      </c>
      <c r="AG56" s="18">
        <f t="shared" si="20"/>
        <v>0</v>
      </c>
      <c r="AH56" s="36">
        <f t="shared" si="20"/>
        <v>9</v>
      </c>
    </row>
    <row r="57" spans="1:34" ht="15.75" thickBot="1">
      <c r="A57" s="116" t="s">
        <v>139</v>
      </c>
      <c r="B57" s="117"/>
      <c r="C57" s="117"/>
      <c r="D57" s="117"/>
      <c r="E57" s="117"/>
      <c r="F57" s="117"/>
      <c r="G57" s="117"/>
      <c r="H57" s="117"/>
      <c r="I57" s="117"/>
      <c r="J57" s="117"/>
      <c r="K57" s="117"/>
      <c r="L57" s="117"/>
      <c r="M57" s="117"/>
      <c r="N57" s="117"/>
      <c r="O57" s="117"/>
      <c r="P57" s="117"/>
      <c r="Q57" s="117"/>
      <c r="R57" s="117"/>
      <c r="S57" s="117"/>
      <c r="T57" s="117"/>
      <c r="U57" s="117"/>
      <c r="V57" s="117"/>
      <c r="W57" s="117"/>
      <c r="X57" s="117"/>
      <c r="Y57" s="117"/>
      <c r="Z57" s="117"/>
      <c r="AA57" s="117"/>
      <c r="AB57" s="117"/>
      <c r="AC57" s="117"/>
      <c r="AD57" s="117"/>
      <c r="AE57" s="117"/>
      <c r="AF57" s="117"/>
      <c r="AG57" s="117"/>
      <c r="AH57" s="118"/>
    </row>
    <row r="58" spans="1:34" s="5" customFormat="1" ht="12.75">
      <c r="A58" s="81" t="s">
        <v>18</v>
      </c>
      <c r="B58" s="68" t="s">
        <v>118</v>
      </c>
      <c r="C58" s="64"/>
      <c r="D58" s="64" t="s">
        <v>60</v>
      </c>
      <c r="E58" s="64"/>
      <c r="F58" s="61">
        <f t="shared" ref="F58:F65" si="21">SUM(G58,H58)</f>
        <v>14</v>
      </c>
      <c r="G58" s="61">
        <f t="shared" ref="G58:G67" si="22">SUM(K58,O58,S58,W58,AA58,AE58)</f>
        <v>6</v>
      </c>
      <c r="H58" s="61">
        <f t="shared" ref="H58:H67" si="23">SUM(L58,P58,T58,X58,AB58,AF58)</f>
        <v>8</v>
      </c>
      <c r="I58" s="61">
        <f t="shared" ref="I58:I67" si="24">SUM(M58,Q58,U58,Y58,AC58,AG58)</f>
        <v>0</v>
      </c>
      <c r="J58" s="29">
        <f t="shared" ref="J58:J67" si="25">SUM(N58,R58,V58,Z58,AD58,AH58)</f>
        <v>3</v>
      </c>
      <c r="K58" s="66"/>
      <c r="L58" s="66"/>
      <c r="M58" s="66"/>
      <c r="N58" s="37"/>
      <c r="O58" s="66"/>
      <c r="P58" s="66"/>
      <c r="Q58" s="66"/>
      <c r="R58" s="37"/>
      <c r="S58" s="66">
        <v>6</v>
      </c>
      <c r="T58" s="66">
        <v>8</v>
      </c>
      <c r="U58" s="66"/>
      <c r="V58" s="37">
        <v>3</v>
      </c>
      <c r="W58" s="66"/>
      <c r="X58" s="66"/>
      <c r="Y58" s="66"/>
      <c r="Z58" s="37"/>
      <c r="AA58" s="66"/>
      <c r="AB58" s="66"/>
      <c r="AC58" s="66"/>
      <c r="AD58" s="37"/>
      <c r="AE58" s="66"/>
      <c r="AF58" s="66"/>
      <c r="AG58" s="66"/>
      <c r="AH58" s="40"/>
    </row>
    <row r="59" spans="1:34" s="5" customFormat="1" ht="12.75">
      <c r="A59" s="81" t="s">
        <v>19</v>
      </c>
      <c r="B59" s="68" t="s">
        <v>119</v>
      </c>
      <c r="C59" s="64"/>
      <c r="D59" s="64" t="s">
        <v>60</v>
      </c>
      <c r="E59" s="64"/>
      <c r="F59" s="61">
        <f t="shared" si="21"/>
        <v>22</v>
      </c>
      <c r="G59" s="61">
        <f t="shared" si="22"/>
        <v>10</v>
      </c>
      <c r="H59" s="61">
        <f t="shared" si="23"/>
        <v>12</v>
      </c>
      <c r="I59" s="61">
        <f t="shared" si="24"/>
        <v>0</v>
      </c>
      <c r="J59" s="29">
        <f t="shared" si="25"/>
        <v>4</v>
      </c>
      <c r="K59" s="66"/>
      <c r="L59" s="66"/>
      <c r="M59" s="66"/>
      <c r="N59" s="37"/>
      <c r="O59" s="66"/>
      <c r="P59" s="66"/>
      <c r="Q59" s="66"/>
      <c r="R59" s="37"/>
      <c r="S59" s="66">
        <v>10</v>
      </c>
      <c r="T59" s="66">
        <v>12</v>
      </c>
      <c r="U59" s="66"/>
      <c r="V59" s="37">
        <v>4</v>
      </c>
      <c r="W59" s="66"/>
      <c r="X59" s="66"/>
      <c r="Y59" s="66"/>
      <c r="Z59" s="37"/>
      <c r="AA59" s="66"/>
      <c r="AB59" s="66"/>
      <c r="AC59" s="66"/>
      <c r="AD59" s="37"/>
      <c r="AE59" s="66"/>
      <c r="AF59" s="66"/>
      <c r="AG59" s="66"/>
      <c r="AH59" s="40"/>
    </row>
    <row r="60" spans="1:34" s="5" customFormat="1" ht="12.75">
      <c r="A60" s="81" t="s">
        <v>20</v>
      </c>
      <c r="B60" s="68" t="s">
        <v>120</v>
      </c>
      <c r="C60" s="64"/>
      <c r="D60" s="64" t="s">
        <v>60</v>
      </c>
      <c r="E60" s="64"/>
      <c r="F60" s="61">
        <f t="shared" si="21"/>
        <v>14</v>
      </c>
      <c r="G60" s="61">
        <f t="shared" si="22"/>
        <v>6</v>
      </c>
      <c r="H60" s="61">
        <f t="shared" si="23"/>
        <v>8</v>
      </c>
      <c r="I60" s="61">
        <f t="shared" si="24"/>
        <v>0</v>
      </c>
      <c r="J60" s="29">
        <f t="shared" si="25"/>
        <v>3</v>
      </c>
      <c r="K60" s="66"/>
      <c r="L60" s="66"/>
      <c r="M60" s="66"/>
      <c r="N60" s="37"/>
      <c r="O60" s="66"/>
      <c r="P60" s="66"/>
      <c r="Q60" s="66"/>
      <c r="R60" s="37"/>
      <c r="S60" s="66">
        <v>6</v>
      </c>
      <c r="T60" s="66">
        <v>8</v>
      </c>
      <c r="U60" s="66"/>
      <c r="V60" s="37">
        <v>3</v>
      </c>
      <c r="W60" s="66"/>
      <c r="X60" s="66"/>
      <c r="Y60" s="66"/>
      <c r="Z60" s="37"/>
      <c r="AA60" s="66"/>
      <c r="AB60" s="66"/>
      <c r="AC60" s="66"/>
      <c r="AD60" s="37"/>
      <c r="AE60" s="66"/>
      <c r="AF60" s="66"/>
      <c r="AG60" s="66"/>
      <c r="AH60" s="40"/>
    </row>
    <row r="61" spans="1:34" s="5" customFormat="1" ht="12.75">
      <c r="A61" s="81" t="s">
        <v>21</v>
      </c>
      <c r="B61" s="68" t="s">
        <v>121</v>
      </c>
      <c r="C61" s="64" t="s">
        <v>60</v>
      </c>
      <c r="D61" s="64"/>
      <c r="E61" s="64"/>
      <c r="F61" s="61">
        <f t="shared" si="21"/>
        <v>16</v>
      </c>
      <c r="G61" s="61">
        <f t="shared" si="22"/>
        <v>8</v>
      </c>
      <c r="H61" s="61">
        <f t="shared" si="23"/>
        <v>8</v>
      </c>
      <c r="I61" s="61">
        <f t="shared" si="24"/>
        <v>0</v>
      </c>
      <c r="J61" s="29">
        <f t="shared" si="25"/>
        <v>3</v>
      </c>
      <c r="K61" s="66"/>
      <c r="L61" s="66"/>
      <c r="M61" s="66"/>
      <c r="N61" s="37"/>
      <c r="O61" s="66"/>
      <c r="P61" s="66"/>
      <c r="Q61" s="66"/>
      <c r="R61" s="37"/>
      <c r="S61" s="66">
        <v>8</v>
      </c>
      <c r="T61" s="66">
        <v>8</v>
      </c>
      <c r="U61" s="66"/>
      <c r="V61" s="37">
        <v>3</v>
      </c>
      <c r="W61" s="66"/>
      <c r="X61" s="66"/>
      <c r="Y61" s="66"/>
      <c r="Z61" s="37"/>
      <c r="AA61" s="66"/>
      <c r="AB61" s="66"/>
      <c r="AC61" s="66"/>
      <c r="AD61" s="37"/>
      <c r="AE61" s="66"/>
      <c r="AF61" s="66"/>
      <c r="AG61" s="66"/>
      <c r="AH61" s="40"/>
    </row>
    <row r="62" spans="1:34" s="5" customFormat="1" ht="12.75">
      <c r="A62" s="81" t="s">
        <v>22</v>
      </c>
      <c r="B62" s="68" t="s">
        <v>122</v>
      </c>
      <c r="C62" s="64"/>
      <c r="D62" s="64" t="s">
        <v>61</v>
      </c>
      <c r="E62" s="64"/>
      <c r="F62" s="61">
        <f t="shared" si="21"/>
        <v>18</v>
      </c>
      <c r="G62" s="61">
        <f t="shared" si="22"/>
        <v>10</v>
      </c>
      <c r="H62" s="61">
        <f t="shared" si="23"/>
        <v>8</v>
      </c>
      <c r="I62" s="61">
        <f t="shared" si="24"/>
        <v>0</v>
      </c>
      <c r="J62" s="29">
        <f t="shared" si="25"/>
        <v>4</v>
      </c>
      <c r="K62" s="66"/>
      <c r="L62" s="66"/>
      <c r="M62" s="66"/>
      <c r="N62" s="37"/>
      <c r="O62" s="66"/>
      <c r="P62" s="66"/>
      <c r="Q62" s="66"/>
      <c r="R62" s="37"/>
      <c r="S62" s="66"/>
      <c r="T62" s="66"/>
      <c r="U62" s="66"/>
      <c r="V62" s="37"/>
      <c r="W62" s="66"/>
      <c r="X62" s="66"/>
      <c r="Y62" s="66"/>
      <c r="Z62" s="37"/>
      <c r="AA62" s="66">
        <v>10</v>
      </c>
      <c r="AB62" s="66">
        <v>8</v>
      </c>
      <c r="AC62" s="66"/>
      <c r="AD62" s="37">
        <v>4</v>
      </c>
      <c r="AE62" s="66"/>
      <c r="AF62" s="66"/>
      <c r="AG62" s="66"/>
      <c r="AH62" s="40"/>
    </row>
    <row r="63" spans="1:34" s="5" customFormat="1" ht="12.75">
      <c r="A63" s="81" t="s">
        <v>23</v>
      </c>
      <c r="B63" s="68" t="s">
        <v>123</v>
      </c>
      <c r="C63" s="64" t="s">
        <v>65</v>
      </c>
      <c r="D63" s="64"/>
      <c r="E63" s="64"/>
      <c r="F63" s="61">
        <f t="shared" si="21"/>
        <v>20</v>
      </c>
      <c r="G63" s="61">
        <f t="shared" si="22"/>
        <v>8</v>
      </c>
      <c r="H63" s="61">
        <f t="shared" si="23"/>
        <v>12</v>
      </c>
      <c r="I63" s="61">
        <f t="shared" si="24"/>
        <v>0</v>
      </c>
      <c r="J63" s="29">
        <f t="shared" si="25"/>
        <v>3</v>
      </c>
      <c r="K63" s="66"/>
      <c r="L63" s="66"/>
      <c r="M63" s="66"/>
      <c r="N63" s="37"/>
      <c r="O63" s="66"/>
      <c r="P63" s="66"/>
      <c r="Q63" s="66"/>
      <c r="R63" s="37"/>
      <c r="S63" s="66"/>
      <c r="T63" s="66"/>
      <c r="U63" s="66"/>
      <c r="V63" s="37"/>
      <c r="W63" s="66"/>
      <c r="X63" s="66"/>
      <c r="Y63" s="66"/>
      <c r="Z63" s="37"/>
      <c r="AA63" s="66"/>
      <c r="AB63" s="66"/>
      <c r="AC63" s="66"/>
      <c r="AD63" s="37"/>
      <c r="AE63" s="66">
        <v>8</v>
      </c>
      <c r="AF63" s="66">
        <v>12</v>
      </c>
      <c r="AG63" s="66"/>
      <c r="AH63" s="40">
        <v>3</v>
      </c>
    </row>
    <row r="64" spans="1:34" s="5" customFormat="1" ht="12.75">
      <c r="A64" s="81" t="s">
        <v>24</v>
      </c>
      <c r="B64" s="68" t="s">
        <v>124</v>
      </c>
      <c r="C64" s="64" t="s">
        <v>65</v>
      </c>
      <c r="D64" s="64"/>
      <c r="E64" s="64"/>
      <c r="F64" s="61">
        <f t="shared" si="21"/>
        <v>14</v>
      </c>
      <c r="G64" s="61">
        <f t="shared" si="22"/>
        <v>8</v>
      </c>
      <c r="H64" s="61">
        <f t="shared" si="23"/>
        <v>6</v>
      </c>
      <c r="I64" s="61">
        <f t="shared" si="24"/>
        <v>0</v>
      </c>
      <c r="J64" s="29">
        <f t="shared" si="25"/>
        <v>2</v>
      </c>
      <c r="K64" s="66"/>
      <c r="L64" s="66"/>
      <c r="M64" s="66"/>
      <c r="N64" s="37"/>
      <c r="O64" s="66"/>
      <c r="P64" s="66"/>
      <c r="Q64" s="66"/>
      <c r="R64" s="37"/>
      <c r="S64" s="66"/>
      <c r="T64" s="66"/>
      <c r="U64" s="66"/>
      <c r="V64" s="37"/>
      <c r="W64" s="66"/>
      <c r="X64" s="66"/>
      <c r="Y64" s="66"/>
      <c r="Z64" s="37"/>
      <c r="AA64" s="66"/>
      <c r="AB64" s="66"/>
      <c r="AC64" s="66"/>
      <c r="AD64" s="37"/>
      <c r="AE64" s="66">
        <v>8</v>
      </c>
      <c r="AF64" s="66">
        <v>6</v>
      </c>
      <c r="AG64" s="66"/>
      <c r="AH64" s="40">
        <v>2</v>
      </c>
    </row>
    <row r="65" spans="1:34" s="5" customFormat="1" ht="12.75">
      <c r="A65" s="81" t="s">
        <v>25</v>
      </c>
      <c r="B65" s="68" t="s">
        <v>125</v>
      </c>
      <c r="C65" s="64"/>
      <c r="D65" s="64" t="s">
        <v>61</v>
      </c>
      <c r="E65" s="64"/>
      <c r="F65" s="61">
        <f t="shared" si="21"/>
        <v>14</v>
      </c>
      <c r="G65" s="61">
        <f t="shared" si="22"/>
        <v>6</v>
      </c>
      <c r="H65" s="61">
        <f t="shared" si="23"/>
        <v>8</v>
      </c>
      <c r="I65" s="61">
        <f t="shared" si="24"/>
        <v>0</v>
      </c>
      <c r="J65" s="29">
        <f t="shared" si="25"/>
        <v>3</v>
      </c>
      <c r="K65" s="66"/>
      <c r="L65" s="66"/>
      <c r="M65" s="66"/>
      <c r="N65" s="37"/>
      <c r="O65" s="66"/>
      <c r="P65" s="66"/>
      <c r="Q65" s="66"/>
      <c r="R65" s="37"/>
      <c r="S65" s="66"/>
      <c r="T65" s="66"/>
      <c r="U65" s="66"/>
      <c r="V65" s="37"/>
      <c r="W65" s="66"/>
      <c r="X65" s="66"/>
      <c r="Y65" s="66"/>
      <c r="Z65" s="37"/>
      <c r="AA65" s="66">
        <v>6</v>
      </c>
      <c r="AB65" s="66">
        <v>8</v>
      </c>
      <c r="AC65" s="66"/>
      <c r="AD65" s="37">
        <v>3</v>
      </c>
      <c r="AE65" s="66"/>
      <c r="AF65" s="66"/>
      <c r="AG65" s="66"/>
      <c r="AH65" s="40"/>
    </row>
    <row r="66" spans="1:34" s="5" customFormat="1" ht="12.75">
      <c r="A66" s="81" t="s">
        <v>26</v>
      </c>
      <c r="B66" s="68" t="s">
        <v>126</v>
      </c>
      <c r="C66" s="64"/>
      <c r="D66" s="64" t="s">
        <v>65</v>
      </c>
      <c r="E66" s="64"/>
      <c r="F66" s="61">
        <f>SUM(G66,H66:I66)</f>
        <v>14</v>
      </c>
      <c r="G66" s="61">
        <f t="shared" si="22"/>
        <v>6</v>
      </c>
      <c r="H66" s="61">
        <f t="shared" si="23"/>
        <v>8</v>
      </c>
      <c r="I66" s="61">
        <f t="shared" si="24"/>
        <v>0</v>
      </c>
      <c r="J66" s="29">
        <f t="shared" si="25"/>
        <v>2</v>
      </c>
      <c r="K66" s="66"/>
      <c r="L66" s="66"/>
      <c r="M66" s="66"/>
      <c r="N66" s="37"/>
      <c r="O66" s="66"/>
      <c r="P66" s="66"/>
      <c r="Q66" s="66"/>
      <c r="R66" s="37"/>
      <c r="S66" s="66"/>
      <c r="T66" s="66"/>
      <c r="U66" s="66"/>
      <c r="V66" s="37"/>
      <c r="W66" s="66"/>
      <c r="X66" s="66"/>
      <c r="Y66" s="66"/>
      <c r="Z66" s="37"/>
      <c r="AA66" s="66"/>
      <c r="AB66" s="66"/>
      <c r="AC66" s="66"/>
      <c r="AD66" s="37"/>
      <c r="AE66" s="66">
        <v>6</v>
      </c>
      <c r="AF66" s="66">
        <v>8</v>
      </c>
      <c r="AG66" s="66"/>
      <c r="AH66" s="40">
        <v>2</v>
      </c>
    </row>
    <row r="67" spans="1:34" s="5" customFormat="1" ht="12.75">
      <c r="A67" s="81" t="s">
        <v>27</v>
      </c>
      <c r="B67" s="68" t="s">
        <v>127</v>
      </c>
      <c r="C67" s="64"/>
      <c r="D67" s="64" t="s">
        <v>65</v>
      </c>
      <c r="E67" s="64"/>
      <c r="F67" s="61">
        <f>SUM(G67,H67)</f>
        <v>14</v>
      </c>
      <c r="G67" s="61">
        <f t="shared" si="22"/>
        <v>6</v>
      </c>
      <c r="H67" s="61">
        <f t="shared" si="23"/>
        <v>8</v>
      </c>
      <c r="I67" s="61">
        <f t="shared" si="24"/>
        <v>0</v>
      </c>
      <c r="J67" s="29">
        <f t="shared" si="25"/>
        <v>2</v>
      </c>
      <c r="K67" s="66"/>
      <c r="L67" s="66"/>
      <c r="M67" s="66"/>
      <c r="N67" s="37"/>
      <c r="O67" s="66"/>
      <c r="P67" s="66"/>
      <c r="Q67" s="66"/>
      <c r="R67" s="37"/>
      <c r="S67" s="66"/>
      <c r="T67" s="66"/>
      <c r="U67" s="66"/>
      <c r="V67" s="37"/>
      <c r="W67" s="66"/>
      <c r="X67" s="66"/>
      <c r="Y67" s="66"/>
      <c r="Z67" s="37"/>
      <c r="AA67" s="66"/>
      <c r="AB67" s="66"/>
      <c r="AC67" s="66"/>
      <c r="AD67" s="37"/>
      <c r="AE67" s="66">
        <v>6</v>
      </c>
      <c r="AF67" s="66">
        <v>8</v>
      </c>
      <c r="AG67" s="66"/>
      <c r="AH67" s="40">
        <v>2</v>
      </c>
    </row>
    <row r="68" spans="1:34" ht="15" thickBot="1">
      <c r="A68" s="76"/>
      <c r="B68" s="78" t="s">
        <v>136</v>
      </c>
      <c r="C68" s="45">
        <v>3</v>
      </c>
      <c r="D68" s="45">
        <v>7</v>
      </c>
      <c r="E68" s="45"/>
      <c r="F68" s="18">
        <f t="shared" ref="F68:AH68" si="26">SUM(F58:F67)</f>
        <v>160</v>
      </c>
      <c r="G68" s="18">
        <f t="shared" si="26"/>
        <v>74</v>
      </c>
      <c r="H68" s="18">
        <f t="shared" si="26"/>
        <v>86</v>
      </c>
      <c r="I68" s="18">
        <f t="shared" si="26"/>
        <v>0</v>
      </c>
      <c r="J68" s="35">
        <f t="shared" si="26"/>
        <v>29</v>
      </c>
      <c r="K68" s="71">
        <f t="shared" si="26"/>
        <v>0</v>
      </c>
      <c r="L68" s="71">
        <f t="shared" si="26"/>
        <v>0</v>
      </c>
      <c r="M68" s="71">
        <f t="shared" si="26"/>
        <v>0</v>
      </c>
      <c r="N68" s="35">
        <f t="shared" si="26"/>
        <v>0</v>
      </c>
      <c r="O68" s="71">
        <f t="shared" si="26"/>
        <v>0</v>
      </c>
      <c r="P68" s="71">
        <f t="shared" si="26"/>
        <v>0</v>
      </c>
      <c r="Q68" s="71">
        <f t="shared" si="26"/>
        <v>0</v>
      </c>
      <c r="R68" s="36">
        <f t="shared" si="26"/>
        <v>0</v>
      </c>
      <c r="S68" s="84">
        <f t="shared" si="26"/>
        <v>30</v>
      </c>
      <c r="T68" s="71">
        <f t="shared" si="26"/>
        <v>36</v>
      </c>
      <c r="U68" s="71">
        <f t="shared" si="26"/>
        <v>0</v>
      </c>
      <c r="V68" s="35">
        <f t="shared" si="26"/>
        <v>13</v>
      </c>
      <c r="W68" s="71">
        <f t="shared" si="26"/>
        <v>0</v>
      </c>
      <c r="X68" s="71">
        <f t="shared" si="26"/>
        <v>0</v>
      </c>
      <c r="Y68" s="71">
        <f t="shared" si="26"/>
        <v>0</v>
      </c>
      <c r="Z68" s="36">
        <f t="shared" si="26"/>
        <v>0</v>
      </c>
      <c r="AA68" s="19">
        <f t="shared" si="26"/>
        <v>16</v>
      </c>
      <c r="AB68" s="18">
        <f t="shared" si="26"/>
        <v>16</v>
      </c>
      <c r="AC68" s="18">
        <f t="shared" si="26"/>
        <v>0</v>
      </c>
      <c r="AD68" s="35">
        <f t="shared" si="26"/>
        <v>7</v>
      </c>
      <c r="AE68" s="18">
        <f t="shared" si="26"/>
        <v>28</v>
      </c>
      <c r="AF68" s="18">
        <f t="shared" si="26"/>
        <v>34</v>
      </c>
      <c r="AG68" s="18">
        <f t="shared" si="26"/>
        <v>0</v>
      </c>
      <c r="AH68" s="36">
        <f t="shared" si="26"/>
        <v>9</v>
      </c>
    </row>
    <row r="69" spans="1:34" ht="15.75" thickBot="1">
      <c r="A69" s="116" t="s">
        <v>130</v>
      </c>
      <c r="B69" s="117"/>
      <c r="C69" s="117"/>
      <c r="D69" s="117"/>
      <c r="E69" s="117"/>
      <c r="F69" s="117"/>
      <c r="G69" s="117"/>
      <c r="H69" s="117"/>
      <c r="I69" s="117"/>
      <c r="J69" s="117"/>
      <c r="K69" s="117"/>
      <c r="L69" s="117"/>
      <c r="M69" s="117"/>
      <c r="N69" s="117"/>
      <c r="O69" s="117"/>
      <c r="P69" s="117"/>
      <c r="Q69" s="117"/>
      <c r="R69" s="117"/>
      <c r="S69" s="117"/>
      <c r="T69" s="117"/>
      <c r="U69" s="117"/>
      <c r="V69" s="117"/>
      <c r="W69" s="117"/>
      <c r="X69" s="117"/>
      <c r="Y69" s="117"/>
      <c r="Z69" s="117"/>
      <c r="AA69" s="117"/>
      <c r="AB69" s="117"/>
      <c r="AC69" s="117"/>
      <c r="AD69" s="117"/>
      <c r="AE69" s="117"/>
      <c r="AF69" s="117"/>
      <c r="AG69" s="117"/>
      <c r="AH69" s="118"/>
    </row>
    <row r="70" spans="1:34" s="5" customFormat="1" ht="12.75">
      <c r="A70" s="81" t="s">
        <v>18</v>
      </c>
      <c r="B70" s="68" t="s">
        <v>140</v>
      </c>
      <c r="C70" s="64"/>
      <c r="D70" s="64" t="s">
        <v>60</v>
      </c>
      <c r="E70" s="64"/>
      <c r="F70" s="61">
        <f t="shared" ref="F70:F77" si="27">SUM(G70,H70)</f>
        <v>14</v>
      </c>
      <c r="G70" s="61">
        <f t="shared" ref="G70:G79" si="28">SUM(K70,O70,S70,W70,AA70,AE70)</f>
        <v>6</v>
      </c>
      <c r="H70" s="61">
        <f t="shared" ref="H70:H79" si="29">SUM(L70,P70,T70,X70,AB70,AF70)</f>
        <v>8</v>
      </c>
      <c r="I70" s="61">
        <f t="shared" ref="I70:I79" si="30">SUM(M70,Q70,U70,Y70,AC70,AG70)</f>
        <v>0</v>
      </c>
      <c r="J70" s="29">
        <f t="shared" ref="J70:J79" si="31">SUM(N70,R70,V70,Z70,AD70,AH70)</f>
        <v>3</v>
      </c>
      <c r="K70" s="66"/>
      <c r="L70" s="66"/>
      <c r="M70" s="66"/>
      <c r="N70" s="37"/>
      <c r="O70" s="66"/>
      <c r="P70" s="66"/>
      <c r="Q70" s="66"/>
      <c r="R70" s="37"/>
      <c r="S70" s="66">
        <v>6</v>
      </c>
      <c r="T70" s="66">
        <v>8</v>
      </c>
      <c r="U70" s="66"/>
      <c r="V70" s="37">
        <v>3</v>
      </c>
      <c r="W70" s="66"/>
      <c r="X70" s="66"/>
      <c r="Y70" s="66"/>
      <c r="Z70" s="37"/>
      <c r="AA70" s="66"/>
      <c r="AB70" s="66"/>
      <c r="AC70" s="66"/>
      <c r="AD70" s="37"/>
      <c r="AE70" s="66"/>
      <c r="AF70" s="66"/>
      <c r="AG70" s="66"/>
      <c r="AH70" s="40"/>
    </row>
    <row r="71" spans="1:34" s="5" customFormat="1" ht="12.75">
      <c r="A71" s="81" t="s">
        <v>19</v>
      </c>
      <c r="B71" s="68" t="s">
        <v>141</v>
      </c>
      <c r="C71" s="64" t="s">
        <v>60</v>
      </c>
      <c r="D71" s="64"/>
      <c r="E71" s="64"/>
      <c r="F71" s="61">
        <f t="shared" si="27"/>
        <v>26</v>
      </c>
      <c r="G71" s="61">
        <f t="shared" si="28"/>
        <v>14</v>
      </c>
      <c r="H71" s="61">
        <f t="shared" si="29"/>
        <v>12</v>
      </c>
      <c r="I71" s="61">
        <f t="shared" si="30"/>
        <v>0</v>
      </c>
      <c r="J71" s="29">
        <f t="shared" si="31"/>
        <v>4</v>
      </c>
      <c r="K71" s="66"/>
      <c r="L71" s="66"/>
      <c r="M71" s="66"/>
      <c r="N71" s="37"/>
      <c r="O71" s="66"/>
      <c r="P71" s="66"/>
      <c r="Q71" s="66"/>
      <c r="R71" s="37"/>
      <c r="S71" s="66">
        <v>14</v>
      </c>
      <c r="T71" s="66">
        <v>12</v>
      </c>
      <c r="U71" s="66"/>
      <c r="V71" s="37">
        <v>4</v>
      </c>
      <c r="W71" s="66"/>
      <c r="X71" s="66"/>
      <c r="Y71" s="66"/>
      <c r="Z71" s="37"/>
      <c r="AA71" s="66"/>
      <c r="AB71" s="66"/>
      <c r="AC71" s="66"/>
      <c r="AD71" s="37"/>
      <c r="AE71" s="66"/>
      <c r="AF71" s="66"/>
      <c r="AG71" s="66"/>
      <c r="AH71" s="40"/>
    </row>
    <row r="72" spans="1:34" s="5" customFormat="1" ht="12.75">
      <c r="A72" s="81" t="s">
        <v>20</v>
      </c>
      <c r="B72" s="68" t="s">
        <v>142</v>
      </c>
      <c r="C72" s="64" t="s">
        <v>60</v>
      </c>
      <c r="D72" s="64"/>
      <c r="E72" s="64"/>
      <c r="F72" s="61">
        <f t="shared" si="27"/>
        <v>14</v>
      </c>
      <c r="G72" s="61">
        <f t="shared" si="28"/>
        <v>6</v>
      </c>
      <c r="H72" s="61">
        <f t="shared" si="29"/>
        <v>8</v>
      </c>
      <c r="I72" s="61">
        <f t="shared" si="30"/>
        <v>0</v>
      </c>
      <c r="J72" s="29">
        <f t="shared" si="31"/>
        <v>3</v>
      </c>
      <c r="K72" s="66"/>
      <c r="L72" s="66"/>
      <c r="M72" s="66"/>
      <c r="N72" s="37"/>
      <c r="O72" s="66"/>
      <c r="P72" s="66"/>
      <c r="Q72" s="66"/>
      <c r="R72" s="37"/>
      <c r="S72" s="66">
        <v>6</v>
      </c>
      <c r="T72" s="66">
        <v>8</v>
      </c>
      <c r="U72" s="66"/>
      <c r="V72" s="37">
        <v>3</v>
      </c>
      <c r="W72" s="66"/>
      <c r="X72" s="66"/>
      <c r="Y72" s="66"/>
      <c r="Z72" s="37"/>
      <c r="AA72" s="66"/>
      <c r="AB72" s="66"/>
      <c r="AC72" s="66"/>
      <c r="AD72" s="37"/>
      <c r="AE72" s="66"/>
      <c r="AF72" s="66"/>
      <c r="AG72" s="66"/>
      <c r="AH72" s="40"/>
    </row>
    <row r="73" spans="1:34" s="5" customFormat="1" ht="12.75">
      <c r="A73" s="81" t="s">
        <v>21</v>
      </c>
      <c r="B73" s="68" t="s">
        <v>163</v>
      </c>
      <c r="C73" s="64"/>
      <c r="D73" s="64" t="s">
        <v>60</v>
      </c>
      <c r="E73" s="64"/>
      <c r="F73" s="61">
        <f t="shared" si="27"/>
        <v>16</v>
      </c>
      <c r="G73" s="61">
        <f t="shared" si="28"/>
        <v>8</v>
      </c>
      <c r="H73" s="61">
        <f t="shared" si="29"/>
        <v>8</v>
      </c>
      <c r="I73" s="61">
        <f t="shared" si="30"/>
        <v>0</v>
      </c>
      <c r="J73" s="29">
        <f t="shared" si="31"/>
        <v>3</v>
      </c>
      <c r="K73" s="66"/>
      <c r="L73" s="66"/>
      <c r="M73" s="66"/>
      <c r="N73" s="37"/>
      <c r="O73" s="66"/>
      <c r="P73" s="66"/>
      <c r="Q73" s="66"/>
      <c r="R73" s="37"/>
      <c r="S73" s="66">
        <v>8</v>
      </c>
      <c r="T73" s="66">
        <v>8</v>
      </c>
      <c r="U73" s="66"/>
      <c r="V73" s="37">
        <v>3</v>
      </c>
      <c r="W73" s="66"/>
      <c r="X73" s="66"/>
      <c r="Y73" s="66"/>
      <c r="Z73" s="37"/>
      <c r="AA73" s="66"/>
      <c r="AB73" s="66"/>
      <c r="AC73" s="66"/>
      <c r="AD73" s="37"/>
      <c r="AE73" s="66"/>
      <c r="AF73" s="66"/>
      <c r="AG73" s="66"/>
      <c r="AH73" s="40"/>
    </row>
    <row r="74" spans="1:34" s="5" customFormat="1" ht="12.75">
      <c r="A74" s="81" t="s">
        <v>22</v>
      </c>
      <c r="B74" s="68" t="s">
        <v>143</v>
      </c>
      <c r="C74" s="64"/>
      <c r="D74" s="64" t="s">
        <v>61</v>
      </c>
      <c r="E74" s="64"/>
      <c r="F74" s="61">
        <f t="shared" si="27"/>
        <v>14</v>
      </c>
      <c r="G74" s="61">
        <f t="shared" si="28"/>
        <v>6</v>
      </c>
      <c r="H74" s="61">
        <f t="shared" si="29"/>
        <v>8</v>
      </c>
      <c r="I74" s="61">
        <f t="shared" si="30"/>
        <v>0</v>
      </c>
      <c r="J74" s="29">
        <f t="shared" si="31"/>
        <v>3</v>
      </c>
      <c r="K74" s="66"/>
      <c r="L74" s="66"/>
      <c r="M74" s="66"/>
      <c r="N74" s="37"/>
      <c r="O74" s="66"/>
      <c r="P74" s="66"/>
      <c r="Q74" s="66"/>
      <c r="R74" s="37"/>
      <c r="S74" s="66"/>
      <c r="T74" s="66"/>
      <c r="U74" s="66"/>
      <c r="V74" s="37"/>
      <c r="W74" s="66"/>
      <c r="X74" s="66"/>
      <c r="Y74" s="66"/>
      <c r="Z74" s="37"/>
      <c r="AA74" s="66">
        <v>6</v>
      </c>
      <c r="AB74" s="66">
        <v>8</v>
      </c>
      <c r="AC74" s="66"/>
      <c r="AD74" s="37">
        <v>3</v>
      </c>
      <c r="AE74" s="66"/>
      <c r="AF74" s="66"/>
      <c r="AG74" s="66"/>
      <c r="AH74" s="40"/>
    </row>
    <row r="75" spans="1:34" s="5" customFormat="1" ht="12.75">
      <c r="A75" s="81" t="s">
        <v>23</v>
      </c>
      <c r="B75" s="68" t="s">
        <v>144</v>
      </c>
      <c r="C75" s="64" t="s">
        <v>65</v>
      </c>
      <c r="D75" s="64"/>
      <c r="E75" s="64"/>
      <c r="F75" s="61">
        <f t="shared" si="27"/>
        <v>20</v>
      </c>
      <c r="G75" s="61">
        <f t="shared" si="28"/>
        <v>8</v>
      </c>
      <c r="H75" s="61">
        <f t="shared" si="29"/>
        <v>12</v>
      </c>
      <c r="I75" s="61">
        <f t="shared" si="30"/>
        <v>0</v>
      </c>
      <c r="J75" s="29">
        <f t="shared" si="31"/>
        <v>3</v>
      </c>
      <c r="K75" s="66"/>
      <c r="L75" s="66"/>
      <c r="M75" s="66"/>
      <c r="N75" s="37"/>
      <c r="O75" s="66"/>
      <c r="P75" s="66"/>
      <c r="Q75" s="66"/>
      <c r="R75" s="37"/>
      <c r="S75" s="66"/>
      <c r="T75" s="66"/>
      <c r="U75" s="66"/>
      <c r="V75" s="37"/>
      <c r="W75" s="66"/>
      <c r="X75" s="66"/>
      <c r="Y75" s="66"/>
      <c r="Z75" s="37"/>
      <c r="AA75" s="66"/>
      <c r="AB75" s="66"/>
      <c r="AC75" s="66"/>
      <c r="AD75" s="37"/>
      <c r="AE75" s="66">
        <v>8</v>
      </c>
      <c r="AF75" s="66">
        <v>12</v>
      </c>
      <c r="AG75" s="66"/>
      <c r="AH75" s="40">
        <v>3</v>
      </c>
    </row>
    <row r="76" spans="1:34" s="5" customFormat="1" ht="12.75">
      <c r="A76" s="81" t="s">
        <v>24</v>
      </c>
      <c r="B76" s="68" t="s">
        <v>145</v>
      </c>
      <c r="C76" s="64" t="s">
        <v>65</v>
      </c>
      <c r="D76" s="64"/>
      <c r="E76" s="64"/>
      <c r="F76" s="61">
        <f t="shared" si="27"/>
        <v>14</v>
      </c>
      <c r="G76" s="61">
        <f t="shared" si="28"/>
        <v>8</v>
      </c>
      <c r="H76" s="61">
        <f t="shared" si="29"/>
        <v>6</v>
      </c>
      <c r="I76" s="61">
        <f t="shared" si="30"/>
        <v>0</v>
      </c>
      <c r="J76" s="29">
        <f t="shared" si="31"/>
        <v>3</v>
      </c>
      <c r="K76" s="66"/>
      <c r="L76" s="66"/>
      <c r="M76" s="66"/>
      <c r="N76" s="37"/>
      <c r="O76" s="66"/>
      <c r="P76" s="66"/>
      <c r="Q76" s="66"/>
      <c r="R76" s="37"/>
      <c r="S76" s="66"/>
      <c r="T76" s="66"/>
      <c r="U76" s="66"/>
      <c r="V76" s="37"/>
      <c r="W76" s="66"/>
      <c r="X76" s="66"/>
      <c r="Y76" s="66"/>
      <c r="Z76" s="37"/>
      <c r="AA76" s="66"/>
      <c r="AB76" s="66"/>
      <c r="AC76" s="66"/>
      <c r="AD76" s="37"/>
      <c r="AE76" s="66">
        <v>8</v>
      </c>
      <c r="AF76" s="66">
        <v>6</v>
      </c>
      <c r="AG76" s="66"/>
      <c r="AH76" s="40">
        <v>3</v>
      </c>
    </row>
    <row r="77" spans="1:34" s="5" customFormat="1" ht="12.75">
      <c r="A77" s="81" t="s">
        <v>25</v>
      </c>
      <c r="B77" s="68" t="s">
        <v>146</v>
      </c>
      <c r="C77" s="64"/>
      <c r="D77" s="64" t="s">
        <v>61</v>
      </c>
      <c r="E77" s="64"/>
      <c r="F77" s="61">
        <f t="shared" si="27"/>
        <v>14</v>
      </c>
      <c r="G77" s="61">
        <f t="shared" si="28"/>
        <v>6</v>
      </c>
      <c r="H77" s="61">
        <f t="shared" si="29"/>
        <v>8</v>
      </c>
      <c r="I77" s="61">
        <f t="shared" si="30"/>
        <v>0</v>
      </c>
      <c r="J77" s="29">
        <f t="shared" si="31"/>
        <v>3</v>
      </c>
      <c r="K77" s="66"/>
      <c r="L77" s="66"/>
      <c r="M77" s="66"/>
      <c r="N77" s="37"/>
      <c r="O77" s="66"/>
      <c r="P77" s="66"/>
      <c r="Q77" s="66"/>
      <c r="R77" s="37"/>
      <c r="S77" s="66"/>
      <c r="T77" s="66"/>
      <c r="U77" s="66"/>
      <c r="V77" s="37"/>
      <c r="W77" s="66"/>
      <c r="X77" s="66"/>
      <c r="Y77" s="66"/>
      <c r="Z77" s="37"/>
      <c r="AA77" s="66">
        <v>6</v>
      </c>
      <c r="AB77" s="66">
        <v>8</v>
      </c>
      <c r="AC77" s="66"/>
      <c r="AD77" s="37">
        <v>3</v>
      </c>
      <c r="AE77" s="66"/>
      <c r="AF77" s="66"/>
      <c r="AG77" s="66"/>
      <c r="AH77" s="40"/>
    </row>
    <row r="78" spans="1:34" s="5" customFormat="1" ht="12.75">
      <c r="A78" s="81" t="s">
        <v>26</v>
      </c>
      <c r="B78" s="68" t="s">
        <v>147</v>
      </c>
      <c r="C78" s="64"/>
      <c r="D78" s="64" t="s">
        <v>65</v>
      </c>
      <c r="E78" s="64"/>
      <c r="F78" s="61">
        <f>SUM(G78,H78:I78)</f>
        <v>14</v>
      </c>
      <c r="G78" s="61">
        <f t="shared" si="28"/>
        <v>6</v>
      </c>
      <c r="H78" s="61">
        <f t="shared" si="29"/>
        <v>8</v>
      </c>
      <c r="I78" s="61">
        <f t="shared" si="30"/>
        <v>0</v>
      </c>
      <c r="J78" s="29">
        <f t="shared" si="31"/>
        <v>2</v>
      </c>
      <c r="K78" s="66"/>
      <c r="L78" s="66"/>
      <c r="M78" s="66"/>
      <c r="N78" s="37"/>
      <c r="O78" s="66"/>
      <c r="P78" s="66"/>
      <c r="Q78" s="66"/>
      <c r="R78" s="37"/>
      <c r="S78" s="66"/>
      <c r="T78" s="66"/>
      <c r="U78" s="66"/>
      <c r="V78" s="37"/>
      <c r="W78" s="66"/>
      <c r="X78" s="66"/>
      <c r="Y78" s="66"/>
      <c r="Z78" s="37"/>
      <c r="AA78" s="66"/>
      <c r="AB78" s="66"/>
      <c r="AC78" s="66"/>
      <c r="AD78" s="37"/>
      <c r="AE78" s="66">
        <v>6</v>
      </c>
      <c r="AF78" s="66">
        <v>8</v>
      </c>
      <c r="AG78" s="66"/>
      <c r="AH78" s="40">
        <v>2</v>
      </c>
    </row>
    <row r="79" spans="1:34" s="5" customFormat="1" ht="12.75">
      <c r="A79" s="81" t="s">
        <v>27</v>
      </c>
      <c r="B79" s="68" t="s">
        <v>148</v>
      </c>
      <c r="C79" s="64"/>
      <c r="D79" s="64" t="s">
        <v>65</v>
      </c>
      <c r="E79" s="64"/>
      <c r="F79" s="61">
        <f>SUM(G79,H79)</f>
        <v>14</v>
      </c>
      <c r="G79" s="61">
        <f t="shared" si="28"/>
        <v>6</v>
      </c>
      <c r="H79" s="61">
        <f t="shared" si="29"/>
        <v>8</v>
      </c>
      <c r="I79" s="61">
        <f t="shared" si="30"/>
        <v>0</v>
      </c>
      <c r="J79" s="29">
        <f t="shared" si="31"/>
        <v>2</v>
      </c>
      <c r="K79" s="66"/>
      <c r="L79" s="66"/>
      <c r="M79" s="66"/>
      <c r="N79" s="37"/>
      <c r="O79" s="66"/>
      <c r="P79" s="66"/>
      <c r="Q79" s="66"/>
      <c r="R79" s="37"/>
      <c r="S79" s="66"/>
      <c r="T79" s="66"/>
      <c r="U79" s="66"/>
      <c r="V79" s="37"/>
      <c r="W79" s="66"/>
      <c r="X79" s="66"/>
      <c r="Y79" s="66"/>
      <c r="Z79" s="37"/>
      <c r="AA79" s="66"/>
      <c r="AB79" s="66"/>
      <c r="AC79" s="66"/>
      <c r="AD79" s="37"/>
      <c r="AE79" s="66">
        <v>6</v>
      </c>
      <c r="AF79" s="66">
        <v>8</v>
      </c>
      <c r="AG79" s="66"/>
      <c r="AH79" s="40">
        <v>2</v>
      </c>
    </row>
    <row r="80" spans="1:34" ht="15" thickBot="1">
      <c r="A80" s="76"/>
      <c r="B80" s="78" t="s">
        <v>137</v>
      </c>
      <c r="C80" s="45">
        <v>3</v>
      </c>
      <c r="D80" s="45">
        <v>7</v>
      </c>
      <c r="E80" s="45"/>
      <c r="F80" s="18">
        <f t="shared" ref="F80:AH80" si="32">SUM(F70:F79)</f>
        <v>160</v>
      </c>
      <c r="G80" s="18">
        <f t="shared" si="32"/>
        <v>74</v>
      </c>
      <c r="H80" s="18">
        <f t="shared" si="32"/>
        <v>86</v>
      </c>
      <c r="I80" s="18">
        <f t="shared" si="32"/>
        <v>0</v>
      </c>
      <c r="J80" s="35">
        <f t="shared" si="32"/>
        <v>29</v>
      </c>
      <c r="K80" s="71">
        <f t="shared" si="32"/>
        <v>0</v>
      </c>
      <c r="L80" s="71">
        <f t="shared" si="32"/>
        <v>0</v>
      </c>
      <c r="M80" s="71">
        <f t="shared" si="32"/>
        <v>0</v>
      </c>
      <c r="N80" s="35">
        <f t="shared" si="32"/>
        <v>0</v>
      </c>
      <c r="O80" s="71">
        <f t="shared" si="32"/>
        <v>0</v>
      </c>
      <c r="P80" s="71">
        <f t="shared" si="32"/>
        <v>0</v>
      </c>
      <c r="Q80" s="71">
        <f t="shared" si="32"/>
        <v>0</v>
      </c>
      <c r="R80" s="36">
        <f t="shared" si="32"/>
        <v>0</v>
      </c>
      <c r="S80" s="84">
        <f t="shared" si="32"/>
        <v>34</v>
      </c>
      <c r="T80" s="71">
        <f t="shared" si="32"/>
        <v>36</v>
      </c>
      <c r="U80" s="71">
        <f t="shared" si="32"/>
        <v>0</v>
      </c>
      <c r="V80" s="35">
        <f t="shared" si="32"/>
        <v>13</v>
      </c>
      <c r="W80" s="71">
        <f t="shared" si="32"/>
        <v>0</v>
      </c>
      <c r="X80" s="71">
        <f t="shared" si="32"/>
        <v>0</v>
      </c>
      <c r="Y80" s="71">
        <f t="shared" si="32"/>
        <v>0</v>
      </c>
      <c r="Z80" s="36">
        <f t="shared" si="32"/>
        <v>0</v>
      </c>
      <c r="AA80" s="19">
        <f t="shared" si="32"/>
        <v>12</v>
      </c>
      <c r="AB80" s="18">
        <f t="shared" si="32"/>
        <v>16</v>
      </c>
      <c r="AC80" s="18">
        <f t="shared" si="32"/>
        <v>0</v>
      </c>
      <c r="AD80" s="35">
        <f t="shared" si="32"/>
        <v>6</v>
      </c>
      <c r="AE80" s="18">
        <f t="shared" si="32"/>
        <v>28</v>
      </c>
      <c r="AF80" s="18">
        <f t="shared" si="32"/>
        <v>34</v>
      </c>
      <c r="AG80" s="18">
        <f t="shared" si="32"/>
        <v>0</v>
      </c>
      <c r="AH80" s="36">
        <f t="shared" si="32"/>
        <v>10</v>
      </c>
    </row>
    <row r="81" spans="1:38" ht="15.75" thickBot="1">
      <c r="A81" s="116" t="s">
        <v>131</v>
      </c>
      <c r="B81" s="117"/>
      <c r="C81" s="117"/>
      <c r="D81" s="117"/>
      <c r="E81" s="117"/>
      <c r="F81" s="117"/>
      <c r="G81" s="117"/>
      <c r="H81" s="117"/>
      <c r="I81" s="117"/>
      <c r="J81" s="117"/>
      <c r="K81" s="117"/>
      <c r="L81" s="117"/>
      <c r="M81" s="117"/>
      <c r="N81" s="117"/>
      <c r="O81" s="117"/>
      <c r="P81" s="117"/>
      <c r="Q81" s="117"/>
      <c r="R81" s="117"/>
      <c r="S81" s="117"/>
      <c r="T81" s="117"/>
      <c r="U81" s="117"/>
      <c r="V81" s="117"/>
      <c r="W81" s="117"/>
      <c r="X81" s="117"/>
      <c r="Y81" s="117"/>
      <c r="Z81" s="117"/>
      <c r="AA81" s="117"/>
      <c r="AB81" s="117"/>
      <c r="AC81" s="117"/>
      <c r="AD81" s="117"/>
      <c r="AE81" s="117"/>
      <c r="AF81" s="117"/>
      <c r="AG81" s="117"/>
      <c r="AH81" s="118"/>
    </row>
    <row r="82" spans="1:38" s="5" customFormat="1" ht="12.75">
      <c r="A82" s="81" t="s">
        <v>18</v>
      </c>
      <c r="B82" s="104" t="s">
        <v>149</v>
      </c>
      <c r="C82" s="64"/>
      <c r="D82" s="64" t="s">
        <v>60</v>
      </c>
      <c r="E82" s="64"/>
      <c r="F82" s="61">
        <f t="shared" ref="F82:F89" si="33">SUM(G82,H82)</f>
        <v>14</v>
      </c>
      <c r="G82" s="61">
        <f t="shared" ref="G82:G91" si="34">SUM(K82,O82,S82,W82,AA82,AE82)</f>
        <v>6</v>
      </c>
      <c r="H82" s="61">
        <f t="shared" ref="H82:H91" si="35">SUM(L82,P82,T82,X82,AB82,AF82)</f>
        <v>8</v>
      </c>
      <c r="I82" s="61">
        <f t="shared" ref="I82:I91" si="36">SUM(M82,Q82,U82,Y82,AC82,AG82)</f>
        <v>0</v>
      </c>
      <c r="J82" s="29">
        <f t="shared" ref="J82:J91" si="37">SUM(N82,R82,V82,Z82,AD82,AH82)</f>
        <v>3</v>
      </c>
      <c r="K82" s="66"/>
      <c r="L82" s="66"/>
      <c r="M82" s="66"/>
      <c r="N82" s="37"/>
      <c r="O82" s="66"/>
      <c r="P82" s="66"/>
      <c r="Q82" s="66"/>
      <c r="R82" s="37"/>
      <c r="S82" s="103">
        <v>6</v>
      </c>
      <c r="T82" s="103">
        <v>8</v>
      </c>
      <c r="U82" s="103"/>
      <c r="V82" s="37">
        <v>3</v>
      </c>
      <c r="W82" s="103"/>
      <c r="X82" s="103"/>
      <c r="Y82" s="103"/>
      <c r="Z82" s="37"/>
      <c r="AA82" s="66"/>
      <c r="AB82" s="66"/>
      <c r="AC82" s="66"/>
      <c r="AD82" s="37"/>
      <c r="AE82" s="66"/>
      <c r="AF82" s="66"/>
      <c r="AG82" s="66"/>
      <c r="AH82" s="40"/>
      <c r="AK82" s="95"/>
    </row>
    <row r="83" spans="1:38" s="5" customFormat="1" ht="12.75">
      <c r="A83" s="81" t="s">
        <v>19</v>
      </c>
      <c r="B83" s="104" t="s">
        <v>150</v>
      </c>
      <c r="C83" s="64" t="s">
        <v>60</v>
      </c>
      <c r="D83" s="64"/>
      <c r="E83" s="64"/>
      <c r="F83" s="61">
        <f t="shared" si="33"/>
        <v>24</v>
      </c>
      <c r="G83" s="61">
        <f t="shared" si="34"/>
        <v>12</v>
      </c>
      <c r="H83" s="61">
        <f t="shared" si="35"/>
        <v>12</v>
      </c>
      <c r="I83" s="61">
        <f t="shared" si="36"/>
        <v>0</v>
      </c>
      <c r="J83" s="29">
        <f t="shared" si="37"/>
        <v>4</v>
      </c>
      <c r="K83" s="66"/>
      <c r="L83" s="66"/>
      <c r="M83" s="66"/>
      <c r="N83" s="37"/>
      <c r="O83" s="66"/>
      <c r="P83" s="66"/>
      <c r="Q83" s="66"/>
      <c r="R83" s="37"/>
      <c r="S83" s="103">
        <v>12</v>
      </c>
      <c r="T83" s="103">
        <v>12</v>
      </c>
      <c r="U83" s="103"/>
      <c r="V83" s="37">
        <v>4</v>
      </c>
      <c r="W83" s="103"/>
      <c r="X83" s="103"/>
      <c r="Y83" s="103"/>
      <c r="Z83" s="37"/>
      <c r="AA83" s="66"/>
      <c r="AB83" s="66"/>
      <c r="AC83" s="66"/>
      <c r="AD83" s="37"/>
      <c r="AE83" s="66"/>
      <c r="AF83" s="66"/>
      <c r="AG83" s="66"/>
      <c r="AH83" s="40"/>
    </row>
    <row r="84" spans="1:38" s="5" customFormat="1" ht="12.75">
      <c r="A84" s="81" t="s">
        <v>20</v>
      </c>
      <c r="B84" s="104" t="s">
        <v>175</v>
      </c>
      <c r="C84" s="64" t="s">
        <v>60</v>
      </c>
      <c r="D84" s="64"/>
      <c r="E84" s="64"/>
      <c r="F84" s="61">
        <f t="shared" si="33"/>
        <v>14</v>
      </c>
      <c r="G84" s="61">
        <f t="shared" si="34"/>
        <v>6</v>
      </c>
      <c r="H84" s="61">
        <f t="shared" si="35"/>
        <v>8</v>
      </c>
      <c r="I84" s="61">
        <f t="shared" si="36"/>
        <v>0</v>
      </c>
      <c r="J84" s="29">
        <f t="shared" si="37"/>
        <v>3</v>
      </c>
      <c r="K84" s="66"/>
      <c r="L84" s="66"/>
      <c r="M84" s="66"/>
      <c r="N84" s="37"/>
      <c r="O84" s="66"/>
      <c r="P84" s="66"/>
      <c r="Q84" s="66"/>
      <c r="R84" s="37"/>
      <c r="S84" s="103">
        <v>6</v>
      </c>
      <c r="T84" s="103">
        <v>8</v>
      </c>
      <c r="U84" s="103"/>
      <c r="V84" s="37">
        <v>3</v>
      </c>
      <c r="W84" s="103"/>
      <c r="X84" s="103"/>
      <c r="Y84" s="103"/>
      <c r="Z84" s="37"/>
      <c r="AA84" s="66"/>
      <c r="AB84" s="66"/>
      <c r="AC84" s="66"/>
      <c r="AD84" s="37"/>
      <c r="AE84" s="66"/>
      <c r="AF84" s="66"/>
      <c r="AG84" s="66"/>
      <c r="AH84" s="40"/>
      <c r="AI84" s="114"/>
      <c r="AJ84" s="115"/>
      <c r="AK84" s="115"/>
      <c r="AL84" s="115"/>
    </row>
    <row r="85" spans="1:38" s="5" customFormat="1" ht="12.75">
      <c r="A85" s="81" t="s">
        <v>21</v>
      </c>
      <c r="B85" s="104" t="s">
        <v>151</v>
      </c>
      <c r="C85" s="64" t="s">
        <v>60</v>
      </c>
      <c r="D85" s="64"/>
      <c r="E85" s="64"/>
      <c r="F85" s="61">
        <f t="shared" si="33"/>
        <v>16</v>
      </c>
      <c r="G85" s="61">
        <f t="shared" si="34"/>
        <v>8</v>
      </c>
      <c r="H85" s="61">
        <f t="shared" si="35"/>
        <v>8</v>
      </c>
      <c r="I85" s="61">
        <f t="shared" si="36"/>
        <v>0</v>
      </c>
      <c r="J85" s="29">
        <f t="shared" si="37"/>
        <v>3</v>
      </c>
      <c r="K85" s="66"/>
      <c r="L85" s="66"/>
      <c r="M85" s="66"/>
      <c r="N85" s="37"/>
      <c r="O85" s="66"/>
      <c r="P85" s="66"/>
      <c r="Q85" s="66"/>
      <c r="R85" s="37"/>
      <c r="S85" s="103">
        <v>8</v>
      </c>
      <c r="T85" s="103">
        <v>8</v>
      </c>
      <c r="U85" s="103"/>
      <c r="V85" s="37">
        <v>3</v>
      </c>
      <c r="W85" s="103"/>
      <c r="X85" s="103"/>
      <c r="Y85" s="103"/>
      <c r="Z85" s="37"/>
      <c r="AA85" s="66"/>
      <c r="AB85" s="66"/>
      <c r="AC85" s="66"/>
      <c r="AD85" s="37"/>
      <c r="AE85" s="66"/>
      <c r="AF85" s="66"/>
      <c r="AG85" s="66"/>
      <c r="AH85" s="40"/>
    </row>
    <row r="86" spans="1:38" s="5" customFormat="1" ht="12.75">
      <c r="A86" s="81" t="s">
        <v>22</v>
      </c>
      <c r="B86" s="109" t="s">
        <v>152</v>
      </c>
      <c r="C86" s="64"/>
      <c r="D86" s="64" t="s">
        <v>61</v>
      </c>
      <c r="E86" s="64"/>
      <c r="F86" s="61">
        <f t="shared" si="33"/>
        <v>14</v>
      </c>
      <c r="G86" s="61">
        <f t="shared" si="34"/>
        <v>6</v>
      </c>
      <c r="H86" s="61">
        <f t="shared" si="35"/>
        <v>8</v>
      </c>
      <c r="I86" s="61">
        <f t="shared" si="36"/>
        <v>0</v>
      </c>
      <c r="J86" s="29">
        <f t="shared" si="37"/>
        <v>3</v>
      </c>
      <c r="K86" s="66"/>
      <c r="L86" s="66"/>
      <c r="M86" s="66"/>
      <c r="N86" s="37"/>
      <c r="O86" s="66"/>
      <c r="P86" s="66"/>
      <c r="Q86" s="66"/>
      <c r="R86" s="37"/>
      <c r="S86" s="66"/>
      <c r="T86" s="66"/>
      <c r="U86" s="66"/>
      <c r="V86" s="37"/>
      <c r="W86" s="66"/>
      <c r="X86" s="66"/>
      <c r="Y86" s="66"/>
      <c r="Z86" s="37"/>
      <c r="AA86" s="110">
        <v>6</v>
      </c>
      <c r="AB86" s="110">
        <v>8</v>
      </c>
      <c r="AC86" s="110"/>
      <c r="AD86" s="37">
        <v>3</v>
      </c>
      <c r="AE86" s="66"/>
      <c r="AF86" s="66"/>
      <c r="AG86" s="66"/>
      <c r="AH86" s="40"/>
    </row>
    <row r="87" spans="1:38" s="5" customFormat="1" ht="12.75">
      <c r="A87" s="81" t="s">
        <v>23</v>
      </c>
      <c r="B87" s="109" t="s">
        <v>153</v>
      </c>
      <c r="C87" s="64" t="s">
        <v>61</v>
      </c>
      <c r="D87" s="64"/>
      <c r="E87" s="64"/>
      <c r="F87" s="61">
        <f t="shared" si="33"/>
        <v>22</v>
      </c>
      <c r="G87" s="61">
        <f t="shared" si="34"/>
        <v>10</v>
      </c>
      <c r="H87" s="61">
        <f t="shared" si="35"/>
        <v>12</v>
      </c>
      <c r="I87" s="61">
        <f t="shared" si="36"/>
        <v>0</v>
      </c>
      <c r="J87" s="29">
        <f t="shared" si="37"/>
        <v>4</v>
      </c>
      <c r="K87" s="66"/>
      <c r="L87" s="66"/>
      <c r="M87" s="66"/>
      <c r="N87" s="37"/>
      <c r="O87" s="66"/>
      <c r="P87" s="66"/>
      <c r="Q87" s="66"/>
      <c r="R87" s="37"/>
      <c r="S87" s="66"/>
      <c r="T87" s="66"/>
      <c r="U87" s="66"/>
      <c r="V87" s="37"/>
      <c r="W87" s="66"/>
      <c r="X87" s="66"/>
      <c r="Y87" s="66"/>
      <c r="Z87" s="37"/>
      <c r="AA87" s="110">
        <v>10</v>
      </c>
      <c r="AB87" s="110">
        <v>12</v>
      </c>
      <c r="AC87" s="110"/>
      <c r="AD87" s="37">
        <v>4</v>
      </c>
      <c r="AE87" s="110"/>
      <c r="AF87" s="110"/>
      <c r="AG87" s="110"/>
      <c r="AH87" s="40"/>
    </row>
    <row r="88" spans="1:38" s="5" customFormat="1" ht="12.75">
      <c r="A88" s="81" t="s">
        <v>24</v>
      </c>
      <c r="B88" s="109" t="s">
        <v>154</v>
      </c>
      <c r="C88" s="64" t="s">
        <v>65</v>
      </c>
      <c r="D88" s="64"/>
      <c r="E88" s="64"/>
      <c r="F88" s="61">
        <f t="shared" si="33"/>
        <v>14</v>
      </c>
      <c r="G88" s="61">
        <f t="shared" si="34"/>
        <v>8</v>
      </c>
      <c r="H88" s="61">
        <f t="shared" si="35"/>
        <v>6</v>
      </c>
      <c r="I88" s="61">
        <f t="shared" si="36"/>
        <v>0</v>
      </c>
      <c r="J88" s="29">
        <f t="shared" si="37"/>
        <v>3</v>
      </c>
      <c r="K88" s="66"/>
      <c r="L88" s="66"/>
      <c r="M88" s="66"/>
      <c r="N88" s="37"/>
      <c r="O88" s="66"/>
      <c r="P88" s="66"/>
      <c r="Q88" s="66"/>
      <c r="R88" s="37"/>
      <c r="S88" s="66"/>
      <c r="T88" s="66"/>
      <c r="U88" s="66"/>
      <c r="V88" s="37"/>
      <c r="W88" s="66"/>
      <c r="X88" s="66"/>
      <c r="Y88" s="66"/>
      <c r="Z88" s="37"/>
      <c r="AA88" s="110"/>
      <c r="AB88" s="110"/>
      <c r="AC88" s="110"/>
      <c r="AD88" s="37"/>
      <c r="AE88" s="110">
        <v>8</v>
      </c>
      <c r="AF88" s="110">
        <v>6</v>
      </c>
      <c r="AG88" s="110"/>
      <c r="AH88" s="40">
        <v>3</v>
      </c>
    </row>
    <row r="89" spans="1:38" s="5" customFormat="1" ht="12.75">
      <c r="A89" s="81" t="s">
        <v>25</v>
      </c>
      <c r="B89" s="109" t="s">
        <v>155</v>
      </c>
      <c r="C89" s="64"/>
      <c r="D89" s="64" t="s">
        <v>65</v>
      </c>
      <c r="E89" s="64"/>
      <c r="F89" s="61">
        <f t="shared" si="33"/>
        <v>14</v>
      </c>
      <c r="G89" s="61">
        <f t="shared" si="34"/>
        <v>6</v>
      </c>
      <c r="H89" s="61">
        <f t="shared" si="35"/>
        <v>8</v>
      </c>
      <c r="I89" s="61">
        <f t="shared" si="36"/>
        <v>0</v>
      </c>
      <c r="J89" s="29">
        <f t="shared" si="37"/>
        <v>3</v>
      </c>
      <c r="K89" s="66"/>
      <c r="L89" s="66"/>
      <c r="M89" s="66"/>
      <c r="N89" s="37"/>
      <c r="O89" s="66"/>
      <c r="P89" s="66"/>
      <c r="Q89" s="66"/>
      <c r="R89" s="37"/>
      <c r="S89" s="66"/>
      <c r="T89" s="66"/>
      <c r="U89" s="66"/>
      <c r="V89" s="37"/>
      <c r="W89" s="66"/>
      <c r="X89" s="66"/>
      <c r="Y89" s="66"/>
      <c r="Z89" s="37"/>
      <c r="AA89" s="110"/>
      <c r="AB89" s="110"/>
      <c r="AC89" s="110"/>
      <c r="AD89" s="37"/>
      <c r="AE89" s="110">
        <v>6</v>
      </c>
      <c r="AF89" s="110">
        <v>8</v>
      </c>
      <c r="AG89" s="110"/>
      <c r="AH89" s="40">
        <v>3</v>
      </c>
    </row>
    <row r="90" spans="1:38" s="5" customFormat="1" ht="12.75">
      <c r="A90" s="81" t="s">
        <v>26</v>
      </c>
      <c r="B90" s="109" t="s">
        <v>156</v>
      </c>
      <c r="C90" s="64"/>
      <c r="D90" s="64" t="s">
        <v>65</v>
      </c>
      <c r="E90" s="64"/>
      <c r="F90" s="61">
        <f>SUM(G90,H90:I90)</f>
        <v>14</v>
      </c>
      <c r="G90" s="61">
        <f t="shared" si="34"/>
        <v>6</v>
      </c>
      <c r="H90" s="61">
        <f t="shared" si="35"/>
        <v>8</v>
      </c>
      <c r="I90" s="61">
        <f t="shared" si="36"/>
        <v>0</v>
      </c>
      <c r="J90" s="29">
        <f t="shared" si="37"/>
        <v>3</v>
      </c>
      <c r="K90" s="66"/>
      <c r="L90" s="66"/>
      <c r="M90" s="66"/>
      <c r="N90" s="37"/>
      <c r="O90" s="66"/>
      <c r="P90" s="66"/>
      <c r="Q90" s="66"/>
      <c r="R90" s="37"/>
      <c r="S90" s="66"/>
      <c r="T90" s="66"/>
      <c r="U90" s="66"/>
      <c r="V90" s="37"/>
      <c r="W90" s="66"/>
      <c r="X90" s="66"/>
      <c r="Y90" s="66"/>
      <c r="Z90" s="37"/>
      <c r="AA90" s="110"/>
      <c r="AB90" s="110"/>
      <c r="AC90" s="110"/>
      <c r="AD90" s="37"/>
      <c r="AE90" s="110">
        <v>6</v>
      </c>
      <c r="AF90" s="110">
        <v>8</v>
      </c>
      <c r="AG90" s="110"/>
      <c r="AH90" s="40">
        <v>3</v>
      </c>
    </row>
    <row r="91" spans="1:38" s="5" customFormat="1" ht="12.75">
      <c r="A91" s="81" t="s">
        <v>27</v>
      </c>
      <c r="B91" s="109" t="s">
        <v>160</v>
      </c>
      <c r="C91" s="64"/>
      <c r="D91" s="64" t="s">
        <v>65</v>
      </c>
      <c r="E91" s="64"/>
      <c r="F91" s="61">
        <f>SUM(G91,H91)</f>
        <v>14</v>
      </c>
      <c r="G91" s="61">
        <f t="shared" si="34"/>
        <v>6</v>
      </c>
      <c r="H91" s="61">
        <f t="shared" si="35"/>
        <v>8</v>
      </c>
      <c r="I91" s="61">
        <f t="shared" si="36"/>
        <v>0</v>
      </c>
      <c r="J91" s="29">
        <f t="shared" si="37"/>
        <v>3</v>
      </c>
      <c r="K91" s="66"/>
      <c r="L91" s="66"/>
      <c r="M91" s="66"/>
      <c r="N91" s="37"/>
      <c r="O91" s="66"/>
      <c r="P91" s="66"/>
      <c r="Q91" s="66"/>
      <c r="R91" s="37"/>
      <c r="S91" s="66"/>
      <c r="T91" s="66"/>
      <c r="U91" s="66"/>
      <c r="V91" s="37"/>
      <c r="W91" s="66"/>
      <c r="X91" s="66"/>
      <c r="Y91" s="66"/>
      <c r="Z91" s="37"/>
      <c r="AA91" s="110"/>
      <c r="AB91" s="110"/>
      <c r="AC91" s="110"/>
      <c r="AD91" s="37"/>
      <c r="AE91" s="110">
        <v>6</v>
      </c>
      <c r="AF91" s="110">
        <v>8</v>
      </c>
      <c r="AG91" s="110"/>
      <c r="AH91" s="40">
        <v>3</v>
      </c>
    </row>
    <row r="92" spans="1:38" ht="15" thickBot="1">
      <c r="A92" s="76"/>
      <c r="B92" s="78" t="s">
        <v>138</v>
      </c>
      <c r="C92" s="45">
        <v>3</v>
      </c>
      <c r="D92" s="45">
        <v>7</v>
      </c>
      <c r="E92" s="45"/>
      <c r="F92" s="18">
        <f t="shared" ref="F92:AH92" si="38">SUM(F82:F91)</f>
        <v>160</v>
      </c>
      <c r="G92" s="18">
        <f t="shared" si="38"/>
        <v>74</v>
      </c>
      <c r="H92" s="18">
        <f t="shared" si="38"/>
        <v>86</v>
      </c>
      <c r="I92" s="18">
        <f t="shared" si="38"/>
        <v>0</v>
      </c>
      <c r="J92" s="35">
        <f t="shared" si="38"/>
        <v>32</v>
      </c>
      <c r="K92" s="71">
        <f t="shared" si="38"/>
        <v>0</v>
      </c>
      <c r="L92" s="71">
        <f t="shared" si="38"/>
        <v>0</v>
      </c>
      <c r="M92" s="71">
        <f t="shared" si="38"/>
        <v>0</v>
      </c>
      <c r="N92" s="35">
        <f t="shared" si="38"/>
        <v>0</v>
      </c>
      <c r="O92" s="71">
        <f t="shared" si="38"/>
        <v>0</v>
      </c>
      <c r="P92" s="71">
        <f t="shared" si="38"/>
        <v>0</v>
      </c>
      <c r="Q92" s="71">
        <f t="shared" si="38"/>
        <v>0</v>
      </c>
      <c r="R92" s="36">
        <f t="shared" si="38"/>
        <v>0</v>
      </c>
      <c r="S92" s="84">
        <f t="shared" si="38"/>
        <v>32</v>
      </c>
      <c r="T92" s="71">
        <f t="shared" si="38"/>
        <v>36</v>
      </c>
      <c r="U92" s="71">
        <f t="shared" si="38"/>
        <v>0</v>
      </c>
      <c r="V92" s="35">
        <f t="shared" si="38"/>
        <v>13</v>
      </c>
      <c r="W92" s="71">
        <f t="shared" si="38"/>
        <v>0</v>
      </c>
      <c r="X92" s="71">
        <f t="shared" si="38"/>
        <v>0</v>
      </c>
      <c r="Y92" s="71">
        <f t="shared" si="38"/>
        <v>0</v>
      </c>
      <c r="Z92" s="36">
        <f t="shared" si="38"/>
        <v>0</v>
      </c>
      <c r="AA92" s="19">
        <f t="shared" si="38"/>
        <v>16</v>
      </c>
      <c r="AB92" s="18">
        <f t="shared" si="38"/>
        <v>20</v>
      </c>
      <c r="AC92" s="18">
        <f t="shared" si="38"/>
        <v>0</v>
      </c>
      <c r="AD92" s="35">
        <f t="shared" si="38"/>
        <v>7</v>
      </c>
      <c r="AE92" s="18">
        <f t="shared" si="38"/>
        <v>26</v>
      </c>
      <c r="AF92" s="18">
        <f t="shared" si="38"/>
        <v>30</v>
      </c>
      <c r="AG92" s="18">
        <f t="shared" si="38"/>
        <v>0</v>
      </c>
      <c r="AH92" s="36">
        <f t="shared" si="38"/>
        <v>12</v>
      </c>
    </row>
    <row r="93" spans="1:38" ht="15.75" thickBot="1">
      <c r="A93" s="116" t="s">
        <v>132</v>
      </c>
      <c r="B93" s="117"/>
      <c r="C93" s="117"/>
      <c r="D93" s="117"/>
      <c r="E93" s="117"/>
      <c r="F93" s="117"/>
      <c r="G93" s="117"/>
      <c r="H93" s="117"/>
      <c r="I93" s="117"/>
      <c r="J93" s="117"/>
      <c r="K93" s="117"/>
      <c r="L93" s="117"/>
      <c r="M93" s="117"/>
      <c r="N93" s="117"/>
      <c r="O93" s="117"/>
      <c r="P93" s="117"/>
      <c r="Q93" s="117"/>
      <c r="R93" s="117"/>
      <c r="S93" s="117"/>
      <c r="T93" s="117"/>
      <c r="U93" s="117"/>
      <c r="V93" s="117"/>
      <c r="W93" s="117"/>
      <c r="X93" s="117"/>
      <c r="Y93" s="117"/>
      <c r="Z93" s="117"/>
      <c r="AA93" s="117"/>
      <c r="AB93" s="117"/>
      <c r="AC93" s="117"/>
      <c r="AD93" s="117"/>
      <c r="AE93" s="117"/>
      <c r="AF93" s="117"/>
      <c r="AG93" s="117"/>
      <c r="AH93" s="118"/>
    </row>
    <row r="94" spans="1:38" s="5" customFormat="1" ht="13.5" customHeight="1">
      <c r="A94" s="26"/>
      <c r="B94" s="99" t="s">
        <v>169</v>
      </c>
      <c r="C94" s="63" t="s">
        <v>57</v>
      </c>
      <c r="D94" s="65" t="s">
        <v>159</v>
      </c>
      <c r="E94" s="63"/>
      <c r="F94" s="61">
        <f t="shared" ref="F94:F115" si="39">SUM(G94,H94)</f>
        <v>80</v>
      </c>
      <c r="G94" s="61">
        <f t="shared" ref="G94:J115" si="40">SUM(K94,O94,S94,W94,AA94,AE94)</f>
        <v>0</v>
      </c>
      <c r="H94" s="61">
        <f t="shared" si="40"/>
        <v>80</v>
      </c>
      <c r="I94" s="61">
        <f t="shared" si="40"/>
        <v>0</v>
      </c>
      <c r="J94" s="29">
        <f t="shared" si="40"/>
        <v>12</v>
      </c>
      <c r="K94" s="99"/>
      <c r="L94" s="99">
        <v>20</v>
      </c>
      <c r="M94" s="99"/>
      <c r="N94" s="37">
        <v>3</v>
      </c>
      <c r="O94" s="99"/>
      <c r="P94" s="99">
        <v>20</v>
      </c>
      <c r="Q94" s="99"/>
      <c r="R94" s="40">
        <v>3</v>
      </c>
      <c r="S94" s="105"/>
      <c r="T94" s="103">
        <v>20</v>
      </c>
      <c r="U94" s="103"/>
      <c r="V94" s="37">
        <v>3</v>
      </c>
      <c r="W94" s="103"/>
      <c r="X94" s="103">
        <v>20</v>
      </c>
      <c r="Y94" s="103"/>
      <c r="Z94" s="40">
        <v>3</v>
      </c>
      <c r="AA94" s="67"/>
      <c r="AB94" s="66"/>
      <c r="AC94" s="66"/>
      <c r="AD94" s="37"/>
      <c r="AE94" s="66"/>
      <c r="AF94" s="66"/>
      <c r="AG94" s="66"/>
      <c r="AH94" s="40"/>
    </row>
    <row r="95" spans="1:38" s="5" customFormat="1" ht="12.75">
      <c r="A95" s="26"/>
      <c r="B95" s="100" t="s">
        <v>77</v>
      </c>
      <c r="C95" s="64"/>
      <c r="D95" s="64" t="s">
        <v>58</v>
      </c>
      <c r="E95" s="64"/>
      <c r="F95" s="61">
        <f t="shared" si="39"/>
        <v>20</v>
      </c>
      <c r="G95" s="61">
        <f t="shared" si="40"/>
        <v>0</v>
      </c>
      <c r="H95" s="61">
        <f t="shared" si="40"/>
        <v>20</v>
      </c>
      <c r="I95" s="61">
        <f t="shared" si="40"/>
        <v>0</v>
      </c>
      <c r="J95" s="29">
        <f t="shared" si="40"/>
        <v>2</v>
      </c>
      <c r="K95" s="100"/>
      <c r="L95" s="100">
        <v>20</v>
      </c>
      <c r="M95" s="100"/>
      <c r="N95" s="38">
        <v>2</v>
      </c>
      <c r="O95" s="100"/>
      <c r="P95" s="100"/>
      <c r="Q95" s="100"/>
      <c r="R95" s="41"/>
      <c r="S95" s="85"/>
      <c r="T95" s="68"/>
      <c r="U95" s="68"/>
      <c r="V95" s="38"/>
      <c r="W95" s="68"/>
      <c r="X95" s="68"/>
      <c r="Y95" s="68"/>
      <c r="Z95" s="43"/>
      <c r="AA95" s="69"/>
      <c r="AB95" s="68"/>
      <c r="AC95" s="68"/>
      <c r="AD95" s="38"/>
      <c r="AE95" s="68"/>
      <c r="AF95" s="68"/>
      <c r="AG95" s="68"/>
      <c r="AH95" s="43"/>
    </row>
    <row r="96" spans="1:38" s="5" customFormat="1" ht="12.75">
      <c r="A96" s="26"/>
      <c r="B96" s="100" t="s">
        <v>81</v>
      </c>
      <c r="C96" s="64" t="s">
        <v>58</v>
      </c>
      <c r="D96" s="64"/>
      <c r="E96" s="64"/>
      <c r="F96" s="61">
        <f t="shared" si="39"/>
        <v>18</v>
      </c>
      <c r="G96" s="61">
        <f t="shared" si="40"/>
        <v>8</v>
      </c>
      <c r="H96" s="61">
        <f t="shared" si="40"/>
        <v>10</v>
      </c>
      <c r="I96" s="61">
        <f t="shared" si="40"/>
        <v>0</v>
      </c>
      <c r="J96" s="29">
        <f t="shared" si="40"/>
        <v>3</v>
      </c>
      <c r="K96" s="100">
        <v>8</v>
      </c>
      <c r="L96" s="100">
        <v>10</v>
      </c>
      <c r="M96" s="100"/>
      <c r="N96" s="38">
        <v>3</v>
      </c>
      <c r="O96" s="100"/>
      <c r="P96" s="100"/>
      <c r="Q96" s="100"/>
      <c r="R96" s="41"/>
      <c r="S96" s="85"/>
      <c r="T96" s="68"/>
      <c r="U96" s="68"/>
      <c r="V96" s="38"/>
      <c r="W96" s="68"/>
      <c r="X96" s="68"/>
      <c r="Y96" s="68"/>
      <c r="Z96" s="43"/>
      <c r="AA96" s="69"/>
      <c r="AB96" s="68"/>
      <c r="AC96" s="68"/>
      <c r="AD96" s="38"/>
      <c r="AE96" s="68"/>
      <c r="AF96" s="68"/>
      <c r="AG96" s="68"/>
      <c r="AH96" s="43"/>
    </row>
    <row r="97" spans="1:34" s="5" customFormat="1" ht="12.75">
      <c r="A97" s="26"/>
      <c r="B97" s="100" t="s">
        <v>82</v>
      </c>
      <c r="C97" s="64" t="s">
        <v>59</v>
      </c>
      <c r="D97" s="64"/>
      <c r="E97" s="64"/>
      <c r="F97" s="61">
        <f t="shared" si="39"/>
        <v>14</v>
      </c>
      <c r="G97" s="61">
        <f t="shared" si="40"/>
        <v>6</v>
      </c>
      <c r="H97" s="61">
        <f t="shared" si="40"/>
        <v>8</v>
      </c>
      <c r="I97" s="61">
        <f t="shared" si="40"/>
        <v>0</v>
      </c>
      <c r="J97" s="29">
        <f t="shared" si="40"/>
        <v>3</v>
      </c>
      <c r="K97" s="100"/>
      <c r="L97" s="100"/>
      <c r="M97" s="100"/>
      <c r="N97" s="38"/>
      <c r="O97" s="100">
        <v>6</v>
      </c>
      <c r="P97" s="100">
        <v>8</v>
      </c>
      <c r="Q97" s="100"/>
      <c r="R97" s="41">
        <v>3</v>
      </c>
      <c r="S97" s="85"/>
      <c r="T97" s="68"/>
      <c r="U97" s="68"/>
      <c r="V97" s="38"/>
      <c r="W97" s="68"/>
      <c r="X97" s="68"/>
      <c r="Y97" s="68"/>
      <c r="Z97" s="43"/>
      <c r="AA97" s="69"/>
      <c r="AB97" s="68"/>
      <c r="AC97" s="68"/>
      <c r="AD97" s="38"/>
      <c r="AE97" s="68"/>
      <c r="AF97" s="68"/>
      <c r="AG97" s="68"/>
      <c r="AH97" s="43"/>
    </row>
    <row r="98" spans="1:34" s="5" customFormat="1" ht="12.75">
      <c r="A98" s="26"/>
      <c r="B98" s="100" t="s">
        <v>83</v>
      </c>
      <c r="C98" s="64"/>
      <c r="D98" s="64" t="s">
        <v>59</v>
      </c>
      <c r="E98" s="64"/>
      <c r="F98" s="61">
        <f t="shared" si="39"/>
        <v>16</v>
      </c>
      <c r="G98" s="61">
        <f t="shared" si="40"/>
        <v>10</v>
      </c>
      <c r="H98" s="61">
        <f t="shared" si="40"/>
        <v>6</v>
      </c>
      <c r="I98" s="61">
        <f t="shared" si="40"/>
        <v>0</v>
      </c>
      <c r="J98" s="29">
        <f t="shared" si="40"/>
        <v>2</v>
      </c>
      <c r="K98" s="100"/>
      <c r="L98" s="100"/>
      <c r="M98" s="100"/>
      <c r="N98" s="38"/>
      <c r="O98" s="100">
        <v>10</v>
      </c>
      <c r="P98" s="100">
        <v>6</v>
      </c>
      <c r="Q98" s="100"/>
      <c r="R98" s="41">
        <v>2</v>
      </c>
      <c r="S98" s="85"/>
      <c r="T98" s="68"/>
      <c r="U98" s="68"/>
      <c r="V98" s="38"/>
      <c r="W98" s="68"/>
      <c r="X98" s="68"/>
      <c r="Y98" s="68"/>
      <c r="Z98" s="43"/>
      <c r="AA98" s="69"/>
      <c r="AB98" s="68"/>
      <c r="AC98" s="68"/>
      <c r="AD98" s="38"/>
      <c r="AE98" s="68"/>
      <c r="AF98" s="68"/>
      <c r="AG98" s="68"/>
      <c r="AH98" s="43"/>
    </row>
    <row r="99" spans="1:34" s="5" customFormat="1" ht="12.75">
      <c r="A99" s="26"/>
      <c r="B99" s="100" t="s">
        <v>84</v>
      </c>
      <c r="C99" s="64" t="s">
        <v>58</v>
      </c>
      <c r="D99" s="64"/>
      <c r="E99" s="64"/>
      <c r="F99" s="61">
        <f t="shared" si="39"/>
        <v>16</v>
      </c>
      <c r="G99" s="61">
        <f t="shared" si="40"/>
        <v>8</v>
      </c>
      <c r="H99" s="61">
        <f t="shared" si="40"/>
        <v>8</v>
      </c>
      <c r="I99" s="61">
        <f t="shared" si="40"/>
        <v>0</v>
      </c>
      <c r="J99" s="29">
        <f>SUM(N99,R99,V99,Z99,AD99,AH99)</f>
        <v>2</v>
      </c>
      <c r="K99" s="100">
        <v>8</v>
      </c>
      <c r="L99" s="100">
        <v>8</v>
      </c>
      <c r="M99" s="100"/>
      <c r="N99" s="38">
        <v>2</v>
      </c>
      <c r="O99" s="100"/>
      <c r="P99" s="100"/>
      <c r="Q99" s="100"/>
      <c r="R99" s="41"/>
      <c r="S99" s="85"/>
      <c r="T99" s="68"/>
      <c r="U99" s="68"/>
      <c r="V99" s="38"/>
      <c r="W99" s="68"/>
      <c r="X99" s="68"/>
      <c r="Y99" s="68"/>
      <c r="Z99" s="43"/>
      <c r="AA99" s="69"/>
      <c r="AB99" s="68"/>
      <c r="AC99" s="68"/>
      <c r="AD99" s="38"/>
      <c r="AE99" s="68"/>
      <c r="AF99" s="68"/>
      <c r="AG99" s="68"/>
      <c r="AH99" s="43"/>
    </row>
    <row r="100" spans="1:34" s="5" customFormat="1" ht="12.75">
      <c r="A100" s="26"/>
      <c r="B100" s="100" t="s">
        <v>170</v>
      </c>
      <c r="C100" s="64"/>
      <c r="D100" s="64" t="s">
        <v>58</v>
      </c>
      <c r="E100" s="64"/>
      <c r="F100" s="61">
        <f t="shared" si="39"/>
        <v>16</v>
      </c>
      <c r="G100" s="61">
        <f t="shared" si="40"/>
        <v>8</v>
      </c>
      <c r="H100" s="61">
        <f t="shared" si="40"/>
        <v>8</v>
      </c>
      <c r="I100" s="61">
        <f t="shared" si="40"/>
        <v>0</v>
      </c>
      <c r="J100" s="29">
        <f t="shared" si="40"/>
        <v>3</v>
      </c>
      <c r="K100" s="100">
        <v>8</v>
      </c>
      <c r="L100" s="100">
        <v>8</v>
      </c>
      <c r="M100" s="100"/>
      <c r="N100" s="38">
        <v>3</v>
      </c>
      <c r="O100" s="100"/>
      <c r="P100" s="100"/>
      <c r="Q100" s="100"/>
      <c r="R100" s="41"/>
      <c r="S100" s="85"/>
      <c r="T100" s="68"/>
      <c r="U100" s="68"/>
      <c r="V100" s="38"/>
      <c r="W100" s="68"/>
      <c r="X100" s="68"/>
      <c r="Y100" s="68"/>
      <c r="Z100" s="43"/>
      <c r="AA100" s="69"/>
      <c r="AB100" s="68"/>
      <c r="AC100" s="68"/>
      <c r="AD100" s="38"/>
      <c r="AE100" s="68"/>
      <c r="AF100" s="68"/>
      <c r="AG100" s="68"/>
      <c r="AH100" s="43"/>
    </row>
    <row r="101" spans="1:34" s="5" customFormat="1" ht="12.75">
      <c r="A101" s="26"/>
      <c r="B101" s="100" t="s">
        <v>66</v>
      </c>
      <c r="C101" s="64" t="s">
        <v>59</v>
      </c>
      <c r="D101" s="64"/>
      <c r="E101" s="64"/>
      <c r="F101" s="61">
        <f t="shared" si="39"/>
        <v>16</v>
      </c>
      <c r="G101" s="61">
        <f t="shared" si="40"/>
        <v>8</v>
      </c>
      <c r="H101" s="61">
        <f t="shared" si="40"/>
        <v>8</v>
      </c>
      <c r="I101" s="61">
        <f t="shared" si="40"/>
        <v>0</v>
      </c>
      <c r="J101" s="29">
        <f t="shared" si="40"/>
        <v>3</v>
      </c>
      <c r="K101" s="100"/>
      <c r="L101" s="100"/>
      <c r="M101" s="100"/>
      <c r="N101" s="38"/>
      <c r="O101" s="100">
        <v>8</v>
      </c>
      <c r="P101" s="100">
        <v>8</v>
      </c>
      <c r="Q101" s="100"/>
      <c r="R101" s="41">
        <v>3</v>
      </c>
      <c r="S101" s="85"/>
      <c r="T101" s="68"/>
      <c r="U101" s="68"/>
      <c r="V101" s="38"/>
      <c r="W101" s="68"/>
      <c r="X101" s="68"/>
      <c r="Y101" s="68"/>
      <c r="Z101" s="43"/>
      <c r="AA101" s="69"/>
      <c r="AB101" s="68"/>
      <c r="AC101" s="68"/>
      <c r="AD101" s="38"/>
      <c r="AE101" s="68"/>
      <c r="AF101" s="68"/>
      <c r="AG101" s="68"/>
      <c r="AH101" s="43"/>
    </row>
    <row r="102" spans="1:34" s="5" customFormat="1" ht="12.75">
      <c r="A102" s="26"/>
      <c r="B102" s="100" t="s">
        <v>85</v>
      </c>
      <c r="C102" s="64"/>
      <c r="D102" s="64" t="s">
        <v>58</v>
      </c>
      <c r="E102" s="64"/>
      <c r="F102" s="61">
        <f t="shared" si="39"/>
        <v>16</v>
      </c>
      <c r="G102" s="61">
        <f t="shared" si="40"/>
        <v>8</v>
      </c>
      <c r="H102" s="61">
        <f t="shared" si="40"/>
        <v>8</v>
      </c>
      <c r="I102" s="61">
        <f t="shared" si="40"/>
        <v>0</v>
      </c>
      <c r="J102" s="29">
        <f t="shared" si="40"/>
        <v>3</v>
      </c>
      <c r="K102" s="100">
        <v>8</v>
      </c>
      <c r="L102" s="100">
        <v>8</v>
      </c>
      <c r="M102" s="100"/>
      <c r="N102" s="38">
        <v>3</v>
      </c>
      <c r="O102" s="100"/>
      <c r="P102" s="100"/>
      <c r="Q102" s="100"/>
      <c r="R102" s="41"/>
      <c r="S102" s="85"/>
      <c r="T102" s="68"/>
      <c r="U102" s="68"/>
      <c r="V102" s="38"/>
      <c r="W102" s="68"/>
      <c r="X102" s="68"/>
      <c r="Y102" s="68"/>
      <c r="Z102" s="43"/>
      <c r="AA102" s="69"/>
      <c r="AB102" s="68"/>
      <c r="AC102" s="68"/>
      <c r="AD102" s="38"/>
      <c r="AE102" s="68"/>
      <c r="AF102" s="68"/>
      <c r="AG102" s="68"/>
      <c r="AH102" s="43"/>
    </row>
    <row r="103" spans="1:34" s="5" customFormat="1" ht="12.75">
      <c r="A103" s="26"/>
      <c r="B103" s="100" t="s">
        <v>86</v>
      </c>
      <c r="C103" s="64"/>
      <c r="D103" s="64" t="s">
        <v>59</v>
      </c>
      <c r="E103" s="64"/>
      <c r="F103" s="61">
        <f t="shared" si="39"/>
        <v>14</v>
      </c>
      <c r="G103" s="61">
        <f t="shared" si="40"/>
        <v>6</v>
      </c>
      <c r="H103" s="61">
        <f t="shared" si="40"/>
        <v>8</v>
      </c>
      <c r="I103" s="61">
        <f t="shared" si="40"/>
        <v>0</v>
      </c>
      <c r="J103" s="29">
        <f t="shared" si="40"/>
        <v>2</v>
      </c>
      <c r="K103" s="100"/>
      <c r="L103" s="100"/>
      <c r="M103" s="100"/>
      <c r="N103" s="38"/>
      <c r="O103" s="100">
        <v>6</v>
      </c>
      <c r="P103" s="100">
        <v>8</v>
      </c>
      <c r="Q103" s="100"/>
      <c r="R103" s="41">
        <v>2</v>
      </c>
      <c r="S103" s="85"/>
      <c r="T103" s="68"/>
      <c r="U103" s="68"/>
      <c r="V103" s="38"/>
      <c r="W103" s="68"/>
      <c r="X103" s="68"/>
      <c r="Y103" s="68"/>
      <c r="Z103" s="43"/>
      <c r="AA103" s="69"/>
      <c r="AB103" s="68"/>
      <c r="AC103" s="68"/>
      <c r="AD103" s="38"/>
      <c r="AE103" s="68"/>
      <c r="AF103" s="68"/>
      <c r="AG103" s="68"/>
      <c r="AH103" s="43"/>
    </row>
    <row r="104" spans="1:34" s="5" customFormat="1" ht="12.75">
      <c r="A104" s="26"/>
      <c r="B104" s="100" t="s">
        <v>87</v>
      </c>
      <c r="C104" s="64"/>
      <c r="D104" s="64" t="s">
        <v>59</v>
      </c>
      <c r="E104" s="64"/>
      <c r="F104" s="61">
        <f t="shared" si="39"/>
        <v>14</v>
      </c>
      <c r="G104" s="61">
        <f t="shared" si="40"/>
        <v>6</v>
      </c>
      <c r="H104" s="61">
        <f t="shared" si="40"/>
        <v>8</v>
      </c>
      <c r="I104" s="61">
        <f t="shared" si="40"/>
        <v>0</v>
      </c>
      <c r="J104" s="29">
        <f t="shared" si="40"/>
        <v>2</v>
      </c>
      <c r="K104" s="100"/>
      <c r="L104" s="100"/>
      <c r="M104" s="100"/>
      <c r="N104" s="38"/>
      <c r="O104" s="100">
        <v>6</v>
      </c>
      <c r="P104" s="100">
        <v>8</v>
      </c>
      <c r="Q104" s="100"/>
      <c r="R104" s="41">
        <v>2</v>
      </c>
      <c r="S104" s="85"/>
      <c r="T104" s="68"/>
      <c r="U104" s="68"/>
      <c r="V104" s="38"/>
      <c r="W104" s="68"/>
      <c r="X104" s="68"/>
      <c r="Y104" s="68"/>
      <c r="Z104" s="43"/>
      <c r="AA104" s="69"/>
      <c r="AB104" s="68"/>
      <c r="AC104" s="68"/>
      <c r="AD104" s="38"/>
      <c r="AE104" s="68"/>
      <c r="AF104" s="68"/>
      <c r="AG104" s="68"/>
      <c r="AH104" s="43"/>
    </row>
    <row r="105" spans="1:34" s="5" customFormat="1" ht="12.75">
      <c r="A105" s="26"/>
      <c r="B105" s="100" t="s">
        <v>162</v>
      </c>
      <c r="C105" s="64"/>
      <c r="D105" s="64" t="s">
        <v>59</v>
      </c>
      <c r="E105" s="64"/>
      <c r="F105" s="61">
        <f t="shared" si="39"/>
        <v>16</v>
      </c>
      <c r="G105" s="61">
        <f t="shared" si="40"/>
        <v>8</v>
      </c>
      <c r="H105" s="61">
        <f t="shared" si="40"/>
        <v>8</v>
      </c>
      <c r="I105" s="61">
        <f t="shared" si="40"/>
        <v>0</v>
      </c>
      <c r="J105" s="29">
        <f t="shared" si="40"/>
        <v>3</v>
      </c>
      <c r="K105" s="100"/>
      <c r="L105" s="100"/>
      <c r="M105" s="100"/>
      <c r="N105" s="38"/>
      <c r="O105" s="100">
        <v>8</v>
      </c>
      <c r="P105" s="100">
        <v>8</v>
      </c>
      <c r="Q105" s="100"/>
      <c r="R105" s="41">
        <v>3</v>
      </c>
      <c r="S105" s="85"/>
      <c r="T105" s="68"/>
      <c r="U105" s="68"/>
      <c r="V105" s="38"/>
      <c r="W105" s="68"/>
      <c r="X105" s="68"/>
      <c r="Y105" s="68"/>
      <c r="Z105" s="43"/>
      <c r="AA105" s="69"/>
      <c r="AB105" s="68"/>
      <c r="AC105" s="68"/>
      <c r="AD105" s="38"/>
      <c r="AE105" s="68"/>
      <c r="AF105" s="68"/>
      <c r="AG105" s="68"/>
      <c r="AH105" s="43"/>
    </row>
    <row r="106" spans="1:34" s="5" customFormat="1" ht="12.75">
      <c r="A106" s="26"/>
      <c r="B106" s="104" t="s">
        <v>88</v>
      </c>
      <c r="C106" s="64" t="s">
        <v>60</v>
      </c>
      <c r="D106" s="64"/>
      <c r="E106" s="64"/>
      <c r="F106" s="61">
        <f t="shared" si="39"/>
        <v>14</v>
      </c>
      <c r="G106" s="61">
        <f t="shared" si="40"/>
        <v>6</v>
      </c>
      <c r="H106" s="61">
        <f t="shared" si="40"/>
        <v>8</v>
      </c>
      <c r="I106" s="61">
        <f t="shared" si="40"/>
        <v>0</v>
      </c>
      <c r="J106" s="29">
        <f t="shared" si="40"/>
        <v>3</v>
      </c>
      <c r="K106" s="68"/>
      <c r="L106" s="68"/>
      <c r="M106" s="68"/>
      <c r="N106" s="38"/>
      <c r="O106" s="68"/>
      <c r="P106" s="68"/>
      <c r="Q106" s="68"/>
      <c r="R106" s="41"/>
      <c r="S106" s="106">
        <v>6</v>
      </c>
      <c r="T106" s="104">
        <v>8</v>
      </c>
      <c r="U106" s="104"/>
      <c r="V106" s="38">
        <v>3</v>
      </c>
      <c r="W106" s="104"/>
      <c r="X106" s="104"/>
      <c r="Y106" s="104"/>
      <c r="Z106" s="43"/>
      <c r="AA106" s="69"/>
      <c r="AB106" s="68"/>
      <c r="AC106" s="68"/>
      <c r="AD106" s="38"/>
      <c r="AE106" s="68"/>
      <c r="AF106" s="68"/>
      <c r="AG106" s="68"/>
      <c r="AH106" s="43"/>
    </row>
    <row r="107" spans="1:34" s="5" customFormat="1" ht="12.75">
      <c r="A107" s="26"/>
      <c r="B107" s="109" t="s">
        <v>89</v>
      </c>
      <c r="C107" s="64"/>
      <c r="D107" s="64" t="s">
        <v>65</v>
      </c>
      <c r="E107" s="64"/>
      <c r="F107" s="61">
        <f t="shared" si="39"/>
        <v>16</v>
      </c>
      <c r="G107" s="61">
        <f t="shared" si="40"/>
        <v>6</v>
      </c>
      <c r="H107" s="61">
        <f t="shared" si="40"/>
        <v>10</v>
      </c>
      <c r="I107" s="61">
        <f t="shared" si="40"/>
        <v>0</v>
      </c>
      <c r="J107" s="29">
        <f t="shared" si="40"/>
        <v>3</v>
      </c>
      <c r="K107" s="68"/>
      <c r="L107" s="68"/>
      <c r="M107" s="68"/>
      <c r="N107" s="38"/>
      <c r="O107" s="68"/>
      <c r="P107" s="68"/>
      <c r="Q107" s="68"/>
      <c r="R107" s="41"/>
      <c r="S107" s="85"/>
      <c r="T107" s="68"/>
      <c r="U107" s="68"/>
      <c r="V107" s="38"/>
      <c r="W107" s="68"/>
      <c r="X107" s="68"/>
      <c r="Y107" s="68"/>
      <c r="Z107" s="43"/>
      <c r="AA107" s="111"/>
      <c r="AB107" s="109"/>
      <c r="AC107" s="109"/>
      <c r="AD107" s="38"/>
      <c r="AE107" s="109">
        <v>6</v>
      </c>
      <c r="AF107" s="109">
        <v>10</v>
      </c>
      <c r="AG107" s="109"/>
      <c r="AH107" s="43">
        <v>3</v>
      </c>
    </row>
    <row r="108" spans="1:34" s="5" customFormat="1" ht="12.75">
      <c r="A108" s="26"/>
      <c r="B108" s="100" t="s">
        <v>90</v>
      </c>
      <c r="C108" s="64"/>
      <c r="D108" s="64" t="s">
        <v>58</v>
      </c>
      <c r="E108" s="64"/>
      <c r="F108" s="61">
        <f t="shared" si="39"/>
        <v>20</v>
      </c>
      <c r="G108" s="61">
        <f t="shared" si="40"/>
        <v>10</v>
      </c>
      <c r="H108" s="61">
        <f t="shared" si="40"/>
        <v>10</v>
      </c>
      <c r="I108" s="61">
        <f t="shared" si="40"/>
        <v>0</v>
      </c>
      <c r="J108" s="29">
        <f t="shared" si="40"/>
        <v>3</v>
      </c>
      <c r="K108" s="100">
        <v>10</v>
      </c>
      <c r="L108" s="100">
        <v>10</v>
      </c>
      <c r="M108" s="100"/>
      <c r="N108" s="38">
        <v>3</v>
      </c>
      <c r="O108" s="100"/>
      <c r="P108" s="100"/>
      <c r="Q108" s="100"/>
      <c r="R108" s="41"/>
      <c r="S108" s="85"/>
      <c r="T108" s="68"/>
      <c r="U108" s="68"/>
      <c r="V108" s="38"/>
      <c r="W108" s="68"/>
      <c r="X108" s="68"/>
      <c r="Y108" s="68"/>
      <c r="Z108" s="43"/>
      <c r="AA108" s="69"/>
      <c r="AB108" s="68"/>
      <c r="AC108" s="68"/>
      <c r="AD108" s="38"/>
      <c r="AE108" s="68"/>
      <c r="AF108" s="68"/>
      <c r="AG108" s="68"/>
      <c r="AH108" s="43"/>
    </row>
    <row r="109" spans="1:34" s="5" customFormat="1" ht="12.75">
      <c r="A109" s="26"/>
      <c r="B109" s="109" t="s">
        <v>91</v>
      </c>
      <c r="C109" s="64"/>
      <c r="D109" s="64" t="s">
        <v>61</v>
      </c>
      <c r="E109" s="64"/>
      <c r="F109" s="61">
        <f t="shared" si="39"/>
        <v>16</v>
      </c>
      <c r="G109" s="61">
        <f t="shared" si="40"/>
        <v>6</v>
      </c>
      <c r="H109" s="61">
        <f t="shared" si="40"/>
        <v>10</v>
      </c>
      <c r="I109" s="61">
        <f t="shared" si="40"/>
        <v>0</v>
      </c>
      <c r="J109" s="29">
        <f t="shared" si="40"/>
        <v>3</v>
      </c>
      <c r="K109" s="68"/>
      <c r="L109" s="68"/>
      <c r="M109" s="68"/>
      <c r="N109" s="38"/>
      <c r="O109" s="68"/>
      <c r="P109" s="68"/>
      <c r="Q109" s="68"/>
      <c r="R109" s="41"/>
      <c r="S109" s="85"/>
      <c r="T109" s="68"/>
      <c r="U109" s="68"/>
      <c r="V109" s="38"/>
      <c r="W109" s="68"/>
      <c r="X109" s="68"/>
      <c r="Y109" s="68"/>
      <c r="Z109" s="43"/>
      <c r="AA109" s="111">
        <v>6</v>
      </c>
      <c r="AB109" s="109">
        <v>10</v>
      </c>
      <c r="AC109" s="109"/>
      <c r="AD109" s="38">
        <v>3</v>
      </c>
      <c r="AE109" s="109"/>
      <c r="AF109" s="109"/>
      <c r="AG109" s="109"/>
      <c r="AH109" s="43"/>
    </row>
    <row r="110" spans="1:34" s="5" customFormat="1" ht="13.5" customHeight="1">
      <c r="A110" s="26"/>
      <c r="B110" s="109" t="s">
        <v>92</v>
      </c>
      <c r="C110" s="64"/>
      <c r="D110" s="64" t="s">
        <v>61</v>
      </c>
      <c r="E110" s="64"/>
      <c r="F110" s="61">
        <f t="shared" si="39"/>
        <v>16</v>
      </c>
      <c r="G110" s="61">
        <f t="shared" si="40"/>
        <v>6</v>
      </c>
      <c r="H110" s="61">
        <f t="shared" si="40"/>
        <v>10</v>
      </c>
      <c r="I110" s="61">
        <f t="shared" si="40"/>
        <v>0</v>
      </c>
      <c r="J110" s="29">
        <f t="shared" si="40"/>
        <v>4</v>
      </c>
      <c r="K110" s="68"/>
      <c r="L110" s="68"/>
      <c r="M110" s="68"/>
      <c r="N110" s="38"/>
      <c r="O110" s="68"/>
      <c r="P110" s="68"/>
      <c r="Q110" s="68"/>
      <c r="R110" s="41"/>
      <c r="S110" s="85"/>
      <c r="T110" s="68"/>
      <c r="U110" s="68"/>
      <c r="V110" s="38"/>
      <c r="W110" s="68"/>
      <c r="X110" s="68"/>
      <c r="Y110" s="68"/>
      <c r="Z110" s="43"/>
      <c r="AA110" s="111">
        <v>6</v>
      </c>
      <c r="AB110" s="109">
        <v>10</v>
      </c>
      <c r="AC110" s="109"/>
      <c r="AD110" s="38">
        <v>4</v>
      </c>
      <c r="AE110" s="109"/>
      <c r="AF110" s="109"/>
      <c r="AG110" s="109"/>
      <c r="AH110" s="43"/>
    </row>
    <row r="111" spans="1:34" s="5" customFormat="1" ht="13.5" customHeight="1">
      <c r="A111" s="26"/>
      <c r="B111" s="109" t="s">
        <v>176</v>
      </c>
      <c r="C111" s="64" t="s">
        <v>61</v>
      </c>
      <c r="D111" s="64"/>
      <c r="E111" s="64"/>
      <c r="F111" s="61">
        <f t="shared" ref="F111" si="41">SUM(G111,H111)</f>
        <v>28</v>
      </c>
      <c r="G111" s="61">
        <f t="shared" ref="G111" si="42">SUM(K111,O111,S111,W111,AA111,AE111)</f>
        <v>16</v>
      </c>
      <c r="H111" s="61">
        <f t="shared" ref="H111" si="43">SUM(L111,P111,T111,X111,AB111,AF111)</f>
        <v>12</v>
      </c>
      <c r="I111" s="61">
        <f t="shared" ref="I111" si="44">SUM(M111,Q111,U111,Y111,AC111,AG111)</f>
        <v>0</v>
      </c>
      <c r="J111" s="29">
        <f t="shared" ref="J111" si="45">SUM(N111,R111,V111,Z111,AD111,AH111)</f>
        <v>5</v>
      </c>
      <c r="K111" s="68"/>
      <c r="L111" s="68"/>
      <c r="M111" s="68"/>
      <c r="N111" s="38"/>
      <c r="O111" s="68"/>
      <c r="P111" s="68"/>
      <c r="Q111" s="68"/>
      <c r="R111" s="41"/>
      <c r="S111" s="85"/>
      <c r="T111" s="68"/>
      <c r="U111" s="68"/>
      <c r="V111" s="38"/>
      <c r="W111" s="68"/>
      <c r="X111" s="68"/>
      <c r="Y111" s="68"/>
      <c r="Z111" s="43"/>
      <c r="AA111" s="111">
        <v>16</v>
      </c>
      <c r="AB111" s="109">
        <v>12</v>
      </c>
      <c r="AC111" s="109"/>
      <c r="AD111" s="38">
        <v>5</v>
      </c>
      <c r="AE111" s="109"/>
      <c r="AF111" s="109"/>
      <c r="AG111" s="109"/>
      <c r="AH111" s="43"/>
    </row>
    <row r="112" spans="1:34" s="5" customFormat="1" ht="12.75">
      <c r="A112" s="26"/>
      <c r="B112" s="109" t="s">
        <v>93</v>
      </c>
      <c r="C112" s="64"/>
      <c r="D112" s="64" t="s">
        <v>61</v>
      </c>
      <c r="E112" s="64"/>
      <c r="F112" s="61">
        <f>SUM(G112,H112:I112)</f>
        <v>20</v>
      </c>
      <c r="G112" s="61">
        <f t="shared" si="40"/>
        <v>0</v>
      </c>
      <c r="H112" s="61">
        <f t="shared" si="40"/>
        <v>8</v>
      </c>
      <c r="I112" s="61">
        <f t="shared" si="40"/>
        <v>12</v>
      </c>
      <c r="J112" s="29">
        <f t="shared" si="40"/>
        <v>3</v>
      </c>
      <c r="K112" s="68"/>
      <c r="L112" s="68"/>
      <c r="M112" s="68"/>
      <c r="N112" s="38"/>
      <c r="O112" s="68"/>
      <c r="P112" s="68"/>
      <c r="Q112" s="68"/>
      <c r="R112" s="41"/>
      <c r="S112" s="85"/>
      <c r="T112" s="68"/>
      <c r="U112" s="68"/>
      <c r="V112" s="38"/>
      <c r="W112" s="68"/>
      <c r="X112" s="68"/>
      <c r="Y112" s="68"/>
      <c r="Z112" s="43"/>
      <c r="AA112" s="111"/>
      <c r="AB112" s="109">
        <v>8</v>
      </c>
      <c r="AC112" s="109">
        <v>12</v>
      </c>
      <c r="AD112" s="38">
        <v>3</v>
      </c>
      <c r="AE112" s="109"/>
      <c r="AF112" s="109"/>
      <c r="AG112" s="109"/>
      <c r="AH112" s="43"/>
    </row>
    <row r="113" spans="1:38" s="5" customFormat="1" ht="12.75">
      <c r="A113" s="26"/>
      <c r="B113" s="100" t="s">
        <v>158</v>
      </c>
      <c r="C113" s="64"/>
      <c r="D113" s="64"/>
      <c r="E113" s="64" t="s">
        <v>58</v>
      </c>
      <c r="F113" s="61">
        <f t="shared" si="39"/>
        <v>4</v>
      </c>
      <c r="G113" s="61">
        <f t="shared" si="40"/>
        <v>4</v>
      </c>
      <c r="H113" s="61">
        <f t="shared" si="40"/>
        <v>0</v>
      </c>
      <c r="I113" s="61">
        <f t="shared" si="40"/>
        <v>0</v>
      </c>
      <c r="J113" s="29">
        <f t="shared" si="40"/>
        <v>0</v>
      </c>
      <c r="K113" s="100">
        <v>4</v>
      </c>
      <c r="L113" s="100"/>
      <c r="M113" s="100"/>
      <c r="N113" s="38">
        <v>0</v>
      </c>
      <c r="O113" s="100"/>
      <c r="P113" s="100"/>
      <c r="Q113" s="100"/>
      <c r="R113" s="41"/>
      <c r="S113" s="85"/>
      <c r="T113" s="68"/>
      <c r="U113" s="68"/>
      <c r="V113" s="38"/>
      <c r="W113" s="68"/>
      <c r="X113" s="68"/>
      <c r="Y113" s="68"/>
      <c r="Z113" s="43"/>
      <c r="AA113" s="69"/>
      <c r="AB113" s="68"/>
      <c r="AC113" s="68"/>
      <c r="AD113" s="38"/>
      <c r="AE113" s="68"/>
      <c r="AF113" s="68"/>
      <c r="AG113" s="68"/>
      <c r="AH113" s="43"/>
    </row>
    <row r="114" spans="1:38" s="5" customFormat="1" ht="12.75">
      <c r="A114" s="26"/>
      <c r="B114" s="100" t="s">
        <v>74</v>
      </c>
      <c r="C114" s="64"/>
      <c r="D114" s="64"/>
      <c r="E114" s="64" t="s">
        <v>58</v>
      </c>
      <c r="F114" s="61">
        <f t="shared" si="39"/>
        <v>2</v>
      </c>
      <c r="G114" s="61">
        <f t="shared" si="40"/>
        <v>0</v>
      </c>
      <c r="H114" s="61">
        <f t="shared" si="40"/>
        <v>2</v>
      </c>
      <c r="I114" s="61">
        <f t="shared" si="40"/>
        <v>0</v>
      </c>
      <c r="J114" s="29">
        <f t="shared" si="40"/>
        <v>0</v>
      </c>
      <c r="K114" s="100"/>
      <c r="L114" s="100">
        <v>2</v>
      </c>
      <c r="M114" s="100"/>
      <c r="N114" s="38">
        <v>0</v>
      </c>
      <c r="O114" s="100"/>
      <c r="P114" s="100"/>
      <c r="Q114" s="100"/>
      <c r="R114" s="41"/>
      <c r="S114" s="85"/>
      <c r="T114" s="68"/>
      <c r="U114" s="68"/>
      <c r="V114" s="38"/>
      <c r="W114" s="68"/>
      <c r="X114" s="68"/>
      <c r="Y114" s="68"/>
      <c r="Z114" s="43"/>
      <c r="AA114" s="69"/>
      <c r="AB114" s="68"/>
      <c r="AC114" s="68"/>
      <c r="AD114" s="38"/>
      <c r="AE114" s="68"/>
      <c r="AF114" s="68"/>
      <c r="AG114" s="68"/>
      <c r="AH114" s="43"/>
    </row>
    <row r="115" spans="1:38" s="5" customFormat="1" ht="12.75">
      <c r="A115" s="26"/>
      <c r="B115" s="104" t="s">
        <v>177</v>
      </c>
      <c r="C115" s="64"/>
      <c r="D115" s="64" t="s">
        <v>57</v>
      </c>
      <c r="E115" s="64"/>
      <c r="F115" s="61">
        <f t="shared" si="39"/>
        <v>24</v>
      </c>
      <c r="G115" s="61">
        <f t="shared" si="40"/>
        <v>12</v>
      </c>
      <c r="H115" s="61">
        <f t="shared" si="40"/>
        <v>12</v>
      </c>
      <c r="I115" s="61">
        <f t="shared" si="40"/>
        <v>0</v>
      </c>
      <c r="J115" s="29">
        <f t="shared" si="40"/>
        <v>3</v>
      </c>
      <c r="K115" s="68"/>
      <c r="L115" s="68"/>
      <c r="M115" s="68"/>
      <c r="N115" s="38"/>
      <c r="O115" s="68"/>
      <c r="P115" s="68"/>
      <c r="Q115" s="68"/>
      <c r="R115" s="41"/>
      <c r="S115" s="106"/>
      <c r="T115" s="104"/>
      <c r="U115" s="104"/>
      <c r="V115" s="38"/>
      <c r="W115" s="104">
        <v>12</v>
      </c>
      <c r="X115" s="104">
        <v>12</v>
      </c>
      <c r="Y115" s="104"/>
      <c r="Z115" s="43">
        <v>3</v>
      </c>
      <c r="AA115" s="69"/>
      <c r="AB115" s="68"/>
      <c r="AC115" s="68"/>
      <c r="AD115" s="38"/>
      <c r="AE115" s="68"/>
      <c r="AF115" s="68"/>
      <c r="AG115" s="68"/>
      <c r="AH115" s="43"/>
      <c r="AI115" s="114"/>
      <c r="AJ115" s="115"/>
      <c r="AK115" s="115"/>
      <c r="AL115" s="115"/>
    </row>
    <row r="116" spans="1:38" ht="15" thickBot="1">
      <c r="A116" s="23"/>
      <c r="B116" s="72" t="s">
        <v>67</v>
      </c>
      <c r="C116" s="45">
        <v>6</v>
      </c>
      <c r="D116" s="45">
        <v>17</v>
      </c>
      <c r="E116" s="45">
        <v>3</v>
      </c>
      <c r="F116" s="17">
        <f t="shared" ref="F116:AH116" si="46">SUM(F94:F115)</f>
        <v>416</v>
      </c>
      <c r="G116" s="17">
        <f t="shared" si="46"/>
        <v>142</v>
      </c>
      <c r="H116" s="17">
        <f t="shared" si="46"/>
        <v>262</v>
      </c>
      <c r="I116" s="17">
        <f t="shared" si="46"/>
        <v>12</v>
      </c>
      <c r="J116" s="35">
        <f t="shared" si="46"/>
        <v>67</v>
      </c>
      <c r="K116" s="72">
        <f t="shared" si="46"/>
        <v>46</v>
      </c>
      <c r="L116" s="72">
        <f t="shared" si="46"/>
        <v>86</v>
      </c>
      <c r="M116" s="72">
        <f t="shared" si="46"/>
        <v>0</v>
      </c>
      <c r="N116" s="39">
        <f>SUM(N94:N115)</f>
        <v>19</v>
      </c>
      <c r="O116" s="72">
        <f t="shared" si="46"/>
        <v>44</v>
      </c>
      <c r="P116" s="72">
        <f t="shared" si="46"/>
        <v>66</v>
      </c>
      <c r="Q116" s="72">
        <f t="shared" si="46"/>
        <v>0</v>
      </c>
      <c r="R116" s="42">
        <f t="shared" si="46"/>
        <v>18</v>
      </c>
      <c r="S116" s="86">
        <f t="shared" si="46"/>
        <v>6</v>
      </c>
      <c r="T116" s="72">
        <f t="shared" si="46"/>
        <v>28</v>
      </c>
      <c r="U116" s="72">
        <f t="shared" si="46"/>
        <v>0</v>
      </c>
      <c r="V116" s="39">
        <f t="shared" si="46"/>
        <v>6</v>
      </c>
      <c r="W116" s="72">
        <f t="shared" si="46"/>
        <v>12</v>
      </c>
      <c r="X116" s="72">
        <f t="shared" si="46"/>
        <v>32</v>
      </c>
      <c r="Y116" s="72">
        <f t="shared" si="46"/>
        <v>0</v>
      </c>
      <c r="Z116" s="42">
        <f t="shared" si="46"/>
        <v>6</v>
      </c>
      <c r="AA116" s="20">
        <f t="shared" si="46"/>
        <v>28</v>
      </c>
      <c r="AB116" s="17">
        <f t="shared" si="46"/>
        <v>40</v>
      </c>
      <c r="AC116" s="17">
        <f t="shared" si="46"/>
        <v>12</v>
      </c>
      <c r="AD116" s="39">
        <f t="shared" si="46"/>
        <v>15</v>
      </c>
      <c r="AE116" s="17">
        <f t="shared" si="46"/>
        <v>6</v>
      </c>
      <c r="AF116" s="17">
        <f t="shared" si="46"/>
        <v>10</v>
      </c>
      <c r="AG116" s="17">
        <f t="shared" si="46"/>
        <v>0</v>
      </c>
      <c r="AH116" s="42">
        <f t="shared" si="46"/>
        <v>3</v>
      </c>
    </row>
    <row r="117" spans="1:38" ht="15.75" thickBot="1">
      <c r="A117" s="116" t="s">
        <v>133</v>
      </c>
      <c r="B117" s="117"/>
      <c r="C117" s="117"/>
      <c r="D117" s="117"/>
      <c r="E117" s="117"/>
      <c r="F117" s="117"/>
      <c r="G117" s="117"/>
      <c r="H117" s="117"/>
      <c r="I117" s="117"/>
      <c r="J117" s="117"/>
      <c r="K117" s="117"/>
      <c r="L117" s="117"/>
      <c r="M117" s="117"/>
      <c r="N117" s="117"/>
      <c r="O117" s="117"/>
      <c r="P117" s="117"/>
      <c r="Q117" s="117"/>
      <c r="R117" s="117"/>
      <c r="S117" s="117"/>
      <c r="T117" s="117"/>
      <c r="U117" s="117"/>
      <c r="V117" s="117"/>
      <c r="W117" s="117"/>
      <c r="X117" s="117"/>
      <c r="Y117" s="117"/>
      <c r="Z117" s="117"/>
      <c r="AA117" s="117"/>
      <c r="AB117" s="117"/>
      <c r="AC117" s="117"/>
      <c r="AD117" s="117"/>
      <c r="AE117" s="117"/>
      <c r="AF117" s="117"/>
      <c r="AG117" s="117"/>
      <c r="AH117" s="118"/>
    </row>
    <row r="118" spans="1:38" s="5" customFormat="1" ht="12.75">
      <c r="A118" s="47">
        <v>59</v>
      </c>
      <c r="B118" s="107" t="s">
        <v>75</v>
      </c>
      <c r="C118" s="58"/>
      <c r="D118" s="58" t="s">
        <v>57</v>
      </c>
      <c r="E118" s="58"/>
      <c r="F118" s="49">
        <f>SUM(G118,H118)</f>
        <v>14</v>
      </c>
      <c r="G118" s="49">
        <f t="shared" ref="G118:J120" si="47">SUM(K118,O118,S118,W118,AA118,AE118)</f>
        <v>0</v>
      </c>
      <c r="H118" s="49">
        <f t="shared" si="47"/>
        <v>14</v>
      </c>
      <c r="I118" s="49">
        <f t="shared" si="47"/>
        <v>0</v>
      </c>
      <c r="J118" s="50">
        <f t="shared" si="47"/>
        <v>2</v>
      </c>
      <c r="K118" s="73"/>
      <c r="L118" s="73"/>
      <c r="M118" s="73"/>
      <c r="N118" s="51"/>
      <c r="O118" s="73"/>
      <c r="P118" s="73"/>
      <c r="Q118" s="73"/>
      <c r="R118" s="52"/>
      <c r="S118" s="108"/>
      <c r="T118" s="107"/>
      <c r="U118" s="107"/>
      <c r="V118" s="51"/>
      <c r="W118" s="107"/>
      <c r="X118" s="107">
        <v>14</v>
      </c>
      <c r="Y118" s="107"/>
      <c r="Z118" s="52">
        <v>2</v>
      </c>
      <c r="AA118" s="94"/>
      <c r="AB118" s="73"/>
      <c r="AC118" s="73"/>
      <c r="AD118" s="51"/>
      <c r="AE118" s="48"/>
      <c r="AF118" s="48"/>
      <c r="AG118" s="48"/>
      <c r="AH118" s="52"/>
    </row>
    <row r="119" spans="1:38" s="5" customFormat="1" ht="12.75">
      <c r="A119" s="27">
        <v>60</v>
      </c>
      <c r="B119" s="109" t="s">
        <v>76</v>
      </c>
      <c r="C119" s="46"/>
      <c r="D119" s="46"/>
      <c r="E119" s="46"/>
      <c r="F119" s="13">
        <f>SUM(G119,H119)</f>
        <v>60</v>
      </c>
      <c r="G119" s="13">
        <f t="shared" si="47"/>
        <v>2</v>
      </c>
      <c r="H119" s="13">
        <f t="shared" si="47"/>
        <v>58</v>
      </c>
      <c r="I119" s="13">
        <f t="shared" si="47"/>
        <v>0</v>
      </c>
      <c r="J119" s="29">
        <f t="shared" si="47"/>
        <v>6</v>
      </c>
      <c r="K119" s="68"/>
      <c r="L119" s="68"/>
      <c r="M119" s="68"/>
      <c r="N119" s="38"/>
      <c r="O119" s="68"/>
      <c r="P119" s="68"/>
      <c r="Q119" s="68"/>
      <c r="R119" s="41"/>
      <c r="S119" s="85"/>
      <c r="T119" s="68"/>
      <c r="U119" s="68"/>
      <c r="V119" s="38"/>
      <c r="W119" s="68"/>
      <c r="X119" s="68"/>
      <c r="Y119" s="68"/>
      <c r="Z119" s="43"/>
      <c r="AA119" s="111">
        <v>2</v>
      </c>
      <c r="AB119" s="109">
        <v>28</v>
      </c>
      <c r="AC119" s="109"/>
      <c r="AD119" s="38">
        <v>3</v>
      </c>
      <c r="AE119" s="109"/>
      <c r="AF119" s="109">
        <v>30</v>
      </c>
      <c r="AG119" s="109"/>
      <c r="AH119" s="43">
        <v>3</v>
      </c>
    </row>
    <row r="120" spans="1:38" s="5" customFormat="1" ht="12.75">
      <c r="A120" s="27"/>
      <c r="B120" s="8" t="s">
        <v>157</v>
      </c>
      <c r="C120" s="46"/>
      <c r="D120" s="46"/>
      <c r="E120" s="46"/>
      <c r="F120" s="13">
        <f>SUM(G120,H120)</f>
        <v>960</v>
      </c>
      <c r="G120" s="13">
        <f t="shared" si="47"/>
        <v>0</v>
      </c>
      <c r="H120" s="13">
        <f t="shared" si="47"/>
        <v>960</v>
      </c>
      <c r="I120" s="13">
        <f t="shared" si="47"/>
        <v>0</v>
      </c>
      <c r="J120" s="29">
        <f t="shared" si="47"/>
        <v>39</v>
      </c>
      <c r="K120" s="68"/>
      <c r="L120" s="68"/>
      <c r="M120" s="68"/>
      <c r="N120" s="38"/>
      <c r="O120" s="68"/>
      <c r="P120" s="68">
        <v>320</v>
      </c>
      <c r="Q120" s="68"/>
      <c r="R120" s="41">
        <v>13</v>
      </c>
      <c r="S120" s="85"/>
      <c r="T120" s="68"/>
      <c r="U120" s="68"/>
      <c r="V120" s="38"/>
      <c r="W120" s="68"/>
      <c r="X120" s="68">
        <v>320</v>
      </c>
      <c r="Y120" s="68"/>
      <c r="Z120" s="43">
        <v>13</v>
      </c>
      <c r="AA120" s="69"/>
      <c r="AB120" s="68"/>
      <c r="AC120" s="68"/>
      <c r="AD120" s="38"/>
      <c r="AE120" s="8"/>
      <c r="AF120" s="8">
        <v>320</v>
      </c>
      <c r="AG120" s="8"/>
      <c r="AH120" s="43">
        <v>13</v>
      </c>
    </row>
    <row r="121" spans="1:38">
      <c r="A121" s="22"/>
      <c r="B121" s="8" t="s">
        <v>68</v>
      </c>
      <c r="C121" s="46"/>
      <c r="D121" s="46"/>
      <c r="E121" s="46"/>
      <c r="F121" s="13">
        <f>SUM(G121,H121)</f>
        <v>74</v>
      </c>
      <c r="G121" s="8">
        <f>SUM(G118:G119)</f>
        <v>2</v>
      </c>
      <c r="H121" s="8">
        <f>SUM(H118:H119)</f>
        <v>72</v>
      </c>
      <c r="I121" s="8">
        <f>SUM(I118:I119)</f>
        <v>0</v>
      </c>
      <c r="J121" s="35">
        <f>SUM(J118:J120)</f>
        <v>47</v>
      </c>
      <c r="K121" s="68">
        <f t="shared" ref="K121:Y121" si="48">SUM(K118:K119)</f>
        <v>0</v>
      </c>
      <c r="L121" s="68">
        <f t="shared" si="48"/>
        <v>0</v>
      </c>
      <c r="M121" s="68">
        <f t="shared" si="48"/>
        <v>0</v>
      </c>
      <c r="N121" s="38">
        <f t="shared" si="48"/>
        <v>0</v>
      </c>
      <c r="O121" s="68">
        <f t="shared" si="48"/>
        <v>0</v>
      </c>
      <c r="P121" s="68">
        <f t="shared" si="48"/>
        <v>0</v>
      </c>
      <c r="Q121" s="68">
        <f t="shared" si="48"/>
        <v>0</v>
      </c>
      <c r="R121" s="41">
        <f t="shared" si="48"/>
        <v>0</v>
      </c>
      <c r="S121" s="85">
        <f t="shared" si="48"/>
        <v>0</v>
      </c>
      <c r="T121" s="68">
        <f t="shared" si="48"/>
        <v>0</v>
      </c>
      <c r="U121" s="68">
        <f t="shared" si="48"/>
        <v>0</v>
      </c>
      <c r="V121" s="38">
        <f t="shared" si="48"/>
        <v>0</v>
      </c>
      <c r="W121" s="68">
        <f t="shared" si="48"/>
        <v>0</v>
      </c>
      <c r="X121" s="68">
        <f t="shared" si="48"/>
        <v>14</v>
      </c>
      <c r="Y121" s="68">
        <f t="shared" si="48"/>
        <v>0</v>
      </c>
      <c r="Z121" s="43">
        <f>SUM(Z118:Z120)</f>
        <v>15</v>
      </c>
      <c r="AA121" s="10">
        <f t="shared" ref="AA121:AG121" si="49">SUM(AA118:AA119)</f>
        <v>2</v>
      </c>
      <c r="AB121" s="8">
        <f t="shared" si="49"/>
        <v>28</v>
      </c>
      <c r="AC121" s="8">
        <f t="shared" si="49"/>
        <v>0</v>
      </c>
      <c r="AD121" s="38">
        <f t="shared" si="49"/>
        <v>3</v>
      </c>
      <c r="AE121" s="8">
        <f t="shared" si="49"/>
        <v>0</v>
      </c>
      <c r="AF121" s="8">
        <f t="shared" si="49"/>
        <v>30</v>
      </c>
      <c r="AG121" s="8">
        <f t="shared" si="49"/>
        <v>0</v>
      </c>
      <c r="AH121" s="43">
        <f>SUM(AH118:AH120)</f>
        <v>16</v>
      </c>
    </row>
    <row r="122" spans="1:38">
      <c r="A122" s="22"/>
      <c r="B122" s="8" t="s">
        <v>134</v>
      </c>
      <c r="C122" s="89">
        <f>SUM(C29,C43,C55,C92,C116,C121)</f>
        <v>20</v>
      </c>
      <c r="D122" s="89">
        <f>SUM(D29,D43,D55,D92,D116,D121)</f>
        <v>32</v>
      </c>
      <c r="E122" s="89">
        <f>SUM(E29,E43,E55,E92,E116,E121)</f>
        <v>3</v>
      </c>
      <c r="F122" s="9">
        <f>SUM(G122,H122,I122)</f>
        <v>2032</v>
      </c>
      <c r="G122" s="89">
        <f>SUM(G29,G43,G56,G116,G121)</f>
        <v>414</v>
      </c>
      <c r="H122" s="89">
        <f>SUM(H29,H43,H56,H116,H120:H121)</f>
        <v>1594</v>
      </c>
      <c r="I122" s="89">
        <f>SUM(I29,I43,I56,I116,I121)</f>
        <v>24</v>
      </c>
      <c r="J122" s="89">
        <f>SUM(J29,J43,J56,J92,J116,J121)</f>
        <v>240</v>
      </c>
      <c r="K122" s="89">
        <f t="shared" ref="K122:Q122" si="50">SUM(K29,K43,K56,K116,K121)</f>
        <v>88</v>
      </c>
      <c r="L122" s="89">
        <f t="shared" si="50"/>
        <v>124</v>
      </c>
      <c r="M122" s="89">
        <f t="shared" si="50"/>
        <v>0</v>
      </c>
      <c r="N122" s="89">
        <f>SUM(N29,N43,N56,N116,N121)</f>
        <v>32</v>
      </c>
      <c r="O122" s="89">
        <f t="shared" si="50"/>
        <v>76</v>
      </c>
      <c r="P122" s="89">
        <f>SUM(P29,P43,P56,P116,P120:P121)</f>
        <v>422</v>
      </c>
      <c r="Q122" s="89">
        <f t="shared" si="50"/>
        <v>0</v>
      </c>
      <c r="R122" s="88">
        <f>SUM(R29,R43,R56,R116,R120,R121)</f>
        <v>40</v>
      </c>
      <c r="S122" s="90">
        <f>SUM(S29,S43,S56,S116,S121)</f>
        <v>94</v>
      </c>
      <c r="T122" s="89">
        <f>SUM(T29,T43,T56,T116,T121)</f>
        <v>134</v>
      </c>
      <c r="U122" s="89">
        <f>SUM(U29,U43,U56,U116,U121)</f>
        <v>0</v>
      </c>
      <c r="V122" s="89">
        <f>SUM(V29,V43,V56,V116,V121)</f>
        <v>39</v>
      </c>
      <c r="W122" s="89">
        <f>SUM(W29,W43,W56,W116,W121)</f>
        <v>64</v>
      </c>
      <c r="X122" s="89">
        <f>SUM(X29,X43,X56,X116,X120:X121)</f>
        <v>416</v>
      </c>
      <c r="Y122" s="89">
        <f t="shared" ref="Y122:AE122" si="51">SUM(Y29,Y43,Y56,Y116,Y121)</f>
        <v>12</v>
      </c>
      <c r="Z122" s="88">
        <f t="shared" si="51"/>
        <v>39</v>
      </c>
      <c r="AA122" s="90">
        <f t="shared" si="51"/>
        <v>52</v>
      </c>
      <c r="AB122" s="89">
        <f t="shared" si="51"/>
        <v>96</v>
      </c>
      <c r="AC122" s="89">
        <f t="shared" si="51"/>
        <v>12</v>
      </c>
      <c r="AD122" s="89">
        <f>SUM(AD29,AD43,AD92,AD116,AD121)</f>
        <v>29</v>
      </c>
      <c r="AE122" s="89">
        <f t="shared" si="51"/>
        <v>40</v>
      </c>
      <c r="AF122" s="89">
        <f>SUM(AF29,AF43,AF56,AF116,AF120:AF121)</f>
        <v>402</v>
      </c>
      <c r="AG122" s="89">
        <f>SUM(AG29,AG43,AG56,AG116,AG121)</f>
        <v>0</v>
      </c>
      <c r="AH122" s="88">
        <f>SUM(AH29,AH43,AH56,AH116,AH121)</f>
        <v>30</v>
      </c>
    </row>
    <row r="123" spans="1:38">
      <c r="A123" s="22"/>
      <c r="B123" s="8" t="s">
        <v>69</v>
      </c>
      <c r="C123" s="8"/>
      <c r="D123" s="8"/>
      <c r="E123" s="8"/>
      <c r="F123" s="9">
        <f>SUM(K123,O123,S123,W123,AA123,AE123)</f>
        <v>2032</v>
      </c>
      <c r="G123" s="8"/>
      <c r="H123" s="8"/>
      <c r="I123" s="8"/>
      <c r="J123" s="38"/>
      <c r="K123" s="174">
        <f>SUM(K122,L122,M122)</f>
        <v>212</v>
      </c>
      <c r="L123" s="175"/>
      <c r="M123" s="176"/>
      <c r="N123" s="38"/>
      <c r="O123" s="174">
        <f>SUM(O122,P122,Q122)</f>
        <v>498</v>
      </c>
      <c r="P123" s="175"/>
      <c r="Q123" s="176"/>
      <c r="R123" s="41"/>
      <c r="S123" s="174">
        <f>SUM(S122,T122,U122)</f>
        <v>228</v>
      </c>
      <c r="T123" s="175"/>
      <c r="U123" s="176"/>
      <c r="V123" s="38"/>
      <c r="W123" s="174">
        <f>SUM(W122,X122,Y122)</f>
        <v>492</v>
      </c>
      <c r="X123" s="175"/>
      <c r="Y123" s="176"/>
      <c r="Z123" s="43"/>
      <c r="AA123" s="174">
        <f>SUM(AA122,AB122,AC122)</f>
        <v>160</v>
      </c>
      <c r="AB123" s="175"/>
      <c r="AC123" s="176"/>
      <c r="AD123" s="38"/>
      <c r="AE123" s="174">
        <f>SUM(AE122,AF122,AG122)</f>
        <v>442</v>
      </c>
      <c r="AF123" s="175"/>
      <c r="AG123" s="176"/>
      <c r="AH123" s="43"/>
    </row>
    <row r="124" spans="1:38" ht="15" thickBot="1">
      <c r="A124" s="28"/>
      <c r="B124" s="12" t="s">
        <v>70</v>
      </c>
      <c r="C124" s="12"/>
      <c r="D124" s="12"/>
      <c r="E124" s="12"/>
      <c r="F124" s="12"/>
      <c r="G124" s="12"/>
      <c r="H124" s="12"/>
      <c r="I124" s="12"/>
      <c r="J124" s="44"/>
      <c r="K124" s="171">
        <f>SUM(N122,R122)</f>
        <v>72</v>
      </c>
      <c r="L124" s="172"/>
      <c r="M124" s="172"/>
      <c r="N124" s="172"/>
      <c r="O124" s="172"/>
      <c r="P124" s="172"/>
      <c r="Q124" s="172"/>
      <c r="R124" s="173"/>
      <c r="S124" s="171">
        <f>SUM(V122,Z122)</f>
        <v>78</v>
      </c>
      <c r="T124" s="172"/>
      <c r="U124" s="172"/>
      <c r="V124" s="172"/>
      <c r="W124" s="172"/>
      <c r="X124" s="172"/>
      <c r="Y124" s="172"/>
      <c r="Z124" s="173"/>
      <c r="AA124" s="171">
        <f>SUM(AD122,AH122)</f>
        <v>59</v>
      </c>
      <c r="AB124" s="172"/>
      <c r="AC124" s="172"/>
      <c r="AD124" s="172"/>
      <c r="AE124" s="172"/>
      <c r="AF124" s="172"/>
      <c r="AG124" s="172"/>
      <c r="AH124" s="173"/>
    </row>
    <row r="125" spans="1:38">
      <c r="A125" s="21"/>
      <c r="B125" s="21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</row>
    <row r="126" spans="1:38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</row>
    <row r="127" spans="1:38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</row>
    <row r="128" spans="1:3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</row>
    <row r="129" spans="1:34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</row>
    <row r="130" spans="1:34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</row>
    <row r="131" spans="1:34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</row>
  </sheetData>
  <mergeCells count="62">
    <mergeCell ref="AA124:AH124"/>
    <mergeCell ref="K123:M123"/>
    <mergeCell ref="O123:Q123"/>
    <mergeCell ref="S123:U123"/>
    <mergeCell ref="W123:Y123"/>
    <mergeCell ref="AA123:AC123"/>
    <mergeCell ref="AE123:AG123"/>
    <mergeCell ref="K124:R124"/>
    <mergeCell ref="S124:Z124"/>
    <mergeCell ref="S14:Z14"/>
    <mergeCell ref="J13:J17"/>
    <mergeCell ref="A31:AH31"/>
    <mergeCell ref="A13:A17"/>
    <mergeCell ref="A117:AH117"/>
    <mergeCell ref="K14:R14"/>
    <mergeCell ref="F14:F17"/>
    <mergeCell ref="G14:I16"/>
    <mergeCell ref="O15:R15"/>
    <mergeCell ref="S12:Z12"/>
    <mergeCell ref="A1:AH1"/>
    <mergeCell ref="A2:AH2"/>
    <mergeCell ref="A3:AH3"/>
    <mergeCell ref="A4:AH4"/>
    <mergeCell ref="A5:AH5"/>
    <mergeCell ref="AA12:AH12"/>
    <mergeCell ref="A8:AH8"/>
    <mergeCell ref="B10:AH10"/>
    <mergeCell ref="A6:AH6"/>
    <mergeCell ref="A7:AH7"/>
    <mergeCell ref="K12:R12"/>
    <mergeCell ref="K15:N15"/>
    <mergeCell ref="K13:AH13"/>
    <mergeCell ref="W15:Z15"/>
    <mergeCell ref="Z16:Z17"/>
    <mergeCell ref="S15:V15"/>
    <mergeCell ref="AA14:AH14"/>
    <mergeCell ref="AA15:AD15"/>
    <mergeCell ref="AE16:AG16"/>
    <mergeCell ref="AH16:AH17"/>
    <mergeCell ref="AD16:AD17"/>
    <mergeCell ref="AA16:AC16"/>
    <mergeCell ref="O16:Q16"/>
    <mergeCell ref="R16:R17"/>
    <mergeCell ref="S16:U16"/>
    <mergeCell ref="V16:V17"/>
    <mergeCell ref="W16:Y16"/>
    <mergeCell ref="AI115:AL115"/>
    <mergeCell ref="AI84:AL84"/>
    <mergeCell ref="AI37:AL37"/>
    <mergeCell ref="A81:AH81"/>
    <mergeCell ref="K16:M16"/>
    <mergeCell ref="N16:N17"/>
    <mergeCell ref="A45:AH45"/>
    <mergeCell ref="A57:AH57"/>
    <mergeCell ref="A69:AH69"/>
    <mergeCell ref="A44:AH44"/>
    <mergeCell ref="A93:AH93"/>
    <mergeCell ref="A19:AH19"/>
    <mergeCell ref="B13:B17"/>
    <mergeCell ref="C13:E16"/>
    <mergeCell ref="F13:I13"/>
    <mergeCell ref="AE15:AH15"/>
  </mergeCells>
  <phoneticPr fontId="8" type="noConversion"/>
  <pageMargins left="0.23622047244094491" right="0.23622047244094491" top="0.74803149606299213" bottom="0.74803149606299213" header="0.31496062992125984" footer="0.31496062992125984"/>
  <pageSetup paperSize="8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Kryminologia</vt:lpstr>
      <vt:lpstr>Kryminologia!Tytuły_wydruku</vt:lpstr>
    </vt:vector>
  </TitlesOfParts>
  <Company>TOAW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a.strzesak</dc:creator>
  <cp:lastModifiedBy>dziekanat</cp:lastModifiedBy>
  <cp:lastPrinted>2021-07-20T15:34:31Z</cp:lastPrinted>
  <dcterms:created xsi:type="dcterms:W3CDTF">2012-05-15T10:39:24Z</dcterms:created>
  <dcterms:modified xsi:type="dcterms:W3CDTF">2022-02-07T09:04:26Z</dcterms:modified>
</cp:coreProperties>
</file>