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2720" windowHeight="5715" tabRatio="733"/>
  </bookViews>
  <sheets>
    <sheet name="Administracja NST" sheetId="13" r:id="rId1"/>
  </sheets>
  <definedNames>
    <definedName name="_xlnm.Print_Titles" localSheetId="0">'Administracja NST'!$18:$18</definedName>
  </definedNames>
  <calcPr calcId="125725"/>
</workbook>
</file>

<file path=xl/calcChain.xml><?xml version="1.0" encoding="utf-8"?>
<calcChain xmlns="http://schemas.openxmlformats.org/spreadsheetml/2006/main">
  <c r="AG102" i="13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6"/>
  <c r="I96"/>
  <c r="I102" s="1"/>
  <c r="H96"/>
  <c r="G96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I94" s="1"/>
  <c r="H88"/>
  <c r="G88"/>
  <c r="F97" l="1"/>
  <c r="F98"/>
  <c r="F100"/>
  <c r="H102"/>
  <c r="F99"/>
  <c r="G102"/>
  <c r="J102"/>
  <c r="F89"/>
  <c r="F93"/>
  <c r="F101"/>
  <c r="F96"/>
  <c r="F91"/>
  <c r="F92"/>
  <c r="G94"/>
  <c r="H94"/>
  <c r="J94"/>
  <c r="F90"/>
  <c r="F88"/>
  <c r="H20"/>
  <c r="G20"/>
  <c r="I20"/>
  <c r="J20"/>
  <c r="H21"/>
  <c r="G21"/>
  <c r="I21"/>
  <c r="J21"/>
  <c r="I22"/>
  <c r="H22"/>
  <c r="G22"/>
  <c r="J22"/>
  <c r="G23"/>
  <c r="H23"/>
  <c r="F23" s="1"/>
  <c r="I23"/>
  <c r="J23"/>
  <c r="G24"/>
  <c r="H24"/>
  <c r="F24" s="1"/>
  <c r="I24"/>
  <c r="J24"/>
  <c r="H25"/>
  <c r="G25"/>
  <c r="I25"/>
  <c r="J25"/>
  <c r="G26"/>
  <c r="H26"/>
  <c r="I26"/>
  <c r="J26"/>
  <c r="G27"/>
  <c r="H27"/>
  <c r="I27"/>
  <c r="J27"/>
  <c r="G28"/>
  <c r="H28"/>
  <c r="I28"/>
  <c r="J28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F36" s="1"/>
  <c r="I36"/>
  <c r="J36"/>
  <c r="G37"/>
  <c r="H37"/>
  <c r="I37"/>
  <c r="J37"/>
  <c r="G38"/>
  <c r="H38"/>
  <c r="I38"/>
  <c r="J38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G41"/>
  <c r="H41"/>
  <c r="I41"/>
  <c r="J41"/>
  <c r="G43"/>
  <c r="H43"/>
  <c r="I43"/>
  <c r="J43"/>
  <c r="G44"/>
  <c r="H44"/>
  <c r="I44"/>
  <c r="J44"/>
  <c r="G45"/>
  <c r="H45"/>
  <c r="I45"/>
  <c r="J45"/>
  <c r="H46"/>
  <c r="G46"/>
  <c r="F46" s="1"/>
  <c r="I46"/>
  <c r="J46"/>
  <c r="I48"/>
  <c r="I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H64"/>
  <c r="I64"/>
  <c r="J64"/>
  <c r="G65"/>
  <c r="H65"/>
  <c r="I65"/>
  <c r="J65"/>
  <c r="G66"/>
  <c r="H66"/>
  <c r="I66"/>
  <c r="J66"/>
  <c r="G67"/>
  <c r="H67"/>
  <c r="I67"/>
  <c r="J67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G71"/>
  <c r="F71" s="1"/>
  <c r="H71"/>
  <c r="I71"/>
  <c r="J71"/>
  <c r="G72"/>
  <c r="F72" s="1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G79"/>
  <c r="H79"/>
  <c r="I79"/>
  <c r="J79"/>
  <c r="G80"/>
  <c r="H80"/>
  <c r="I80"/>
  <c r="J80"/>
  <c r="G82"/>
  <c r="H82"/>
  <c r="I82"/>
  <c r="J82"/>
  <c r="G83"/>
  <c r="H83"/>
  <c r="I83"/>
  <c r="J83"/>
  <c r="G84"/>
  <c r="H84"/>
  <c r="I84"/>
  <c r="G85"/>
  <c r="H85"/>
  <c r="I85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G104"/>
  <c r="H104"/>
  <c r="I104"/>
  <c r="J104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G112"/>
  <c r="I112"/>
  <c r="J112"/>
  <c r="G113"/>
  <c r="H113"/>
  <c r="I113"/>
  <c r="J113"/>
  <c r="G114"/>
  <c r="H114"/>
  <c r="I114"/>
  <c r="J114"/>
  <c r="K115"/>
  <c r="K116" s="1"/>
  <c r="L115"/>
  <c r="M115"/>
  <c r="N115"/>
  <c r="O115"/>
  <c r="P115"/>
  <c r="Q115"/>
  <c r="R115"/>
  <c r="S115"/>
  <c r="S116" s="1"/>
  <c r="T115"/>
  <c r="U115"/>
  <c r="V115"/>
  <c r="W115"/>
  <c r="W116" s="1"/>
  <c r="X115"/>
  <c r="Y115"/>
  <c r="Z115"/>
  <c r="AA115"/>
  <c r="AB115"/>
  <c r="AC115"/>
  <c r="AC116" s="1"/>
  <c r="AD115"/>
  <c r="AE115"/>
  <c r="AF115"/>
  <c r="AG115"/>
  <c r="AH115"/>
  <c r="C116"/>
  <c r="D116"/>
  <c r="E116"/>
  <c r="G39"/>
  <c r="O116" l="1"/>
  <c r="G29"/>
  <c r="H29"/>
  <c r="F22"/>
  <c r="AF116"/>
  <c r="L116"/>
  <c r="F104"/>
  <c r="F85"/>
  <c r="F84"/>
  <c r="F82"/>
  <c r="G110"/>
  <c r="F83"/>
  <c r="G77"/>
  <c r="G86"/>
  <c r="AH116"/>
  <c r="Z116"/>
  <c r="R116"/>
  <c r="G68"/>
  <c r="AA116"/>
  <c r="H115"/>
  <c r="F114"/>
  <c r="F113"/>
  <c r="F108"/>
  <c r="F41"/>
  <c r="F38"/>
  <c r="F37"/>
  <c r="F34"/>
  <c r="F25"/>
  <c r="F33"/>
  <c r="F60"/>
  <c r="F59"/>
  <c r="F53"/>
  <c r="F51"/>
  <c r="F45"/>
  <c r="F28"/>
  <c r="G115"/>
  <c r="I115"/>
  <c r="F107"/>
  <c r="F106"/>
  <c r="F105"/>
  <c r="F80"/>
  <c r="F76"/>
  <c r="F75"/>
  <c r="F67"/>
  <c r="F66"/>
  <c r="F65"/>
  <c r="F50"/>
  <c r="F43"/>
  <c r="F20"/>
  <c r="F109"/>
  <c r="I110"/>
  <c r="F102"/>
  <c r="F74"/>
  <c r="F73"/>
  <c r="V116"/>
  <c r="J115"/>
  <c r="H110"/>
  <c r="I86"/>
  <c r="I77"/>
  <c r="J77"/>
  <c r="F63"/>
  <c r="I39"/>
  <c r="AB116"/>
  <c r="T116"/>
  <c r="AE116"/>
  <c r="I68"/>
  <c r="F35"/>
  <c r="M116"/>
  <c r="H77"/>
  <c r="X116"/>
  <c r="F54"/>
  <c r="F52"/>
  <c r="F32"/>
  <c r="F27"/>
  <c r="F21"/>
  <c r="J110"/>
  <c r="AD116"/>
  <c r="AG116"/>
  <c r="U116"/>
  <c r="F48"/>
  <c r="Y116"/>
  <c r="Q116"/>
  <c r="I29"/>
  <c r="J39"/>
  <c r="H39"/>
  <c r="J29"/>
  <c r="F26"/>
  <c r="J86"/>
  <c r="H86"/>
  <c r="F79"/>
  <c r="P116"/>
  <c r="N116"/>
  <c r="F94"/>
  <c r="F44"/>
  <c r="F62"/>
  <c r="F64"/>
  <c r="H68"/>
  <c r="J68"/>
  <c r="F61"/>
  <c r="F55"/>
  <c r="K117" l="1"/>
  <c r="I116"/>
  <c r="G116"/>
  <c r="K118"/>
  <c r="F86"/>
  <c r="AA117"/>
  <c r="F115"/>
  <c r="F110"/>
  <c r="AE117"/>
  <c r="S118"/>
  <c r="F39"/>
  <c r="H116"/>
  <c r="O117"/>
  <c r="F77"/>
  <c r="W117"/>
  <c r="AA118"/>
  <c r="S117"/>
  <c r="F29"/>
  <c r="J116"/>
  <c r="F68"/>
  <c r="F116" l="1"/>
  <c r="J118"/>
  <c r="F117"/>
</calcChain>
</file>

<file path=xl/sharedStrings.xml><?xml version="1.0" encoding="utf-8"?>
<sst xmlns="http://schemas.openxmlformats.org/spreadsheetml/2006/main" count="276" uniqueCount="177">
  <si>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</si>
  <si>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</si>
  <si>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</si>
  <si>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</si>
  <si>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</si>
  <si>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</si>
  <si>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</si>
  <si>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</si>
  <si>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</si>
  <si>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</si>
  <si>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</si>
  <si>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</si>
  <si>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</si>
  <si>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</si>
  <si>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</si>
  <si>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</si>
  <si>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</si>
  <si>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</si>
  <si>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</si>
  <si>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</si>
  <si>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</si>
  <si>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</si>
  <si>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</si>
  <si>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</si>
  <si>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</si>
  <si>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</si>
  <si>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</si>
  <si>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</si>
  <si>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</si>
  <si>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</si>
  <si>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</si>
  <si>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</si>
  <si>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</si>
  <si>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</si>
  <si>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E</t>
  </si>
  <si>
    <t>Z</t>
  </si>
  <si>
    <t>Liczba godzin semestralnie w podziale na formy zajęć</t>
  </si>
  <si>
    <t>I ROK</t>
  </si>
  <si>
    <t>I semestr</t>
  </si>
  <si>
    <t>forma zajęć</t>
  </si>
  <si>
    <t>W</t>
  </si>
  <si>
    <t>C</t>
  </si>
  <si>
    <t>Forma zaliczenia</t>
  </si>
  <si>
    <t>Razem</t>
  </si>
  <si>
    <t>Godziny</t>
  </si>
  <si>
    <t>w tym</t>
  </si>
  <si>
    <t>ECTS</t>
  </si>
  <si>
    <t>Lp.</t>
  </si>
  <si>
    <t>Nazwa przedmiotu</t>
  </si>
  <si>
    <t>II semestr</t>
  </si>
  <si>
    <t>II ROK</t>
  </si>
  <si>
    <t>III semestr</t>
  </si>
  <si>
    <t>IV semestr</t>
  </si>
  <si>
    <t>V semestr</t>
  </si>
  <si>
    <t>VI semestr</t>
  </si>
  <si>
    <t>III ROK</t>
  </si>
  <si>
    <t>Razem blok A</t>
  </si>
  <si>
    <t>Razem blok B</t>
  </si>
  <si>
    <t>Liczba godzin</t>
  </si>
  <si>
    <t>Liczba ECTS w roku</t>
  </si>
  <si>
    <t>Poziom kształcenia: Licencjat</t>
  </si>
  <si>
    <t>Uzyskany tytuł: licencjat                                                                                                                Czas trwania studiów: 6 semestrów</t>
  </si>
  <si>
    <t>Zo</t>
  </si>
  <si>
    <t>Szkolenie biblioteczne</t>
  </si>
  <si>
    <t>Proseminarium</t>
  </si>
  <si>
    <t>Seminarium dyplomowe</t>
  </si>
  <si>
    <t>Technologia informacyjna</t>
  </si>
  <si>
    <t>Profil kształcenia: Praktyczny</t>
  </si>
  <si>
    <t>P</t>
  </si>
  <si>
    <t>Praktyki zawodowe</t>
  </si>
  <si>
    <t>Język obcy nowożytny</t>
  </si>
  <si>
    <t>Szkolenie z BHP</t>
  </si>
  <si>
    <t>A. Grupa przedmiotów ogólnouczelnianych</t>
  </si>
  <si>
    <t>Ochrona własności intelektualnej</t>
  </si>
  <si>
    <t>VI</t>
  </si>
  <si>
    <t>II</t>
  </si>
  <si>
    <t>I</t>
  </si>
  <si>
    <t>III</t>
  </si>
  <si>
    <t>IV</t>
  </si>
  <si>
    <t>V</t>
  </si>
  <si>
    <t>V, VI</t>
  </si>
  <si>
    <t>Ustrój samorządu terytorialnego</t>
  </si>
  <si>
    <t>Kierunek: Administracja</t>
  </si>
  <si>
    <t>B. Grupa przedmiotów podstawowych</t>
  </si>
  <si>
    <t>Prawo administracyjne</t>
  </si>
  <si>
    <t>Postępowanie administracyjne</t>
  </si>
  <si>
    <t>Organizacja i zarządzanie w administracji publicznej</t>
  </si>
  <si>
    <t>Publiczne prawo gospodarcze</t>
  </si>
  <si>
    <t>C. Grupa przedmiotów kierunkowych</t>
  </si>
  <si>
    <t>Razem blok C</t>
  </si>
  <si>
    <t>Prawo pracy i prawo urzędnicze</t>
  </si>
  <si>
    <t>Zamówienia publiczne</t>
  </si>
  <si>
    <t>Instytucje i źródła prawa UE</t>
  </si>
  <si>
    <t>Ruchy społeczne i polityczne</t>
  </si>
  <si>
    <t>Postępowanie egzekucyjne w administracji</t>
  </si>
  <si>
    <t>Techniki negocjacji i mediacji w administracji</t>
  </si>
  <si>
    <t>D. Grupa przedmiotów obieralnych</t>
  </si>
  <si>
    <t>Administracja gospodarcza</t>
  </si>
  <si>
    <t>e- administracja</t>
  </si>
  <si>
    <t>Podstawy prawne i księgowe rachunkowości</t>
  </si>
  <si>
    <t>Ekonomia sektora publicznego</t>
  </si>
  <si>
    <t>Fundusze celowe; zasady tworzenia i funkcjonowania</t>
  </si>
  <si>
    <t>Globalizacja a fundusze publiczne</t>
  </si>
  <si>
    <t>Sytuacja finansów publicznych w świecie; analiza empiryczna</t>
  </si>
  <si>
    <t>Organizacje pozarządowe</t>
  </si>
  <si>
    <t>Prawo międzynarodowe</t>
  </si>
  <si>
    <t>I, II, III</t>
  </si>
  <si>
    <t>Administracja pracy biurowej</t>
  </si>
  <si>
    <t>Prawo handlowe</t>
  </si>
  <si>
    <t>Przestępstwa urzędnicze</t>
  </si>
  <si>
    <t>Systemy administrowania rynkiem pracy</t>
  </si>
  <si>
    <t>Język angielski</t>
  </si>
  <si>
    <t>D1. Administracja gospodarcza</t>
  </si>
  <si>
    <t>D2. Administracja publiczna</t>
  </si>
  <si>
    <t>D3. Administracja jednostek samorządu terytorialnego (jst)</t>
  </si>
  <si>
    <t>Administracja bezpieczeństwa publicznego</t>
  </si>
  <si>
    <t>Etyka w administracji publicznej</t>
  </si>
  <si>
    <t>Gospodarka komunalna</t>
  </si>
  <si>
    <t>Programy pomocowe UE</t>
  </si>
  <si>
    <t>Zagospodarowanie przestrzenne</t>
  </si>
  <si>
    <t>Ustrojowe podstawy i zasady gospodarowania jednostek samorządu terytorialnego</t>
  </si>
  <si>
    <t>Źródła dochodów i wydatków JST</t>
  </si>
  <si>
    <t>Budżet JST</t>
  </si>
  <si>
    <t>Organizacja i zadania JST w Polsce i na świecie</t>
  </si>
  <si>
    <t>Zarządzanie długiem i majątkiem komunalnym</t>
  </si>
  <si>
    <t>Projektowanie rozwoju – strategie rozwoju JST</t>
  </si>
  <si>
    <t>Metody badań socjologicznych</t>
  </si>
  <si>
    <t>Logika</t>
  </si>
  <si>
    <t>Podstawy filozofii</t>
  </si>
  <si>
    <t>Razem blok D1</t>
  </si>
  <si>
    <t>Razem blok D2</t>
  </si>
  <si>
    <t>Razem blok D3</t>
  </si>
  <si>
    <t>E. Zakończenie studiów</t>
  </si>
  <si>
    <t>Razem blok E</t>
  </si>
  <si>
    <t>Razem A+B+C+D+E</t>
  </si>
  <si>
    <t>Wydział: Nauk Stosowanych</t>
  </si>
  <si>
    <t>Administracja biznesu</t>
  </si>
  <si>
    <t>Razem blok D4</t>
  </si>
  <si>
    <t>D4. Administracja bezpieczeństwa narodowego (abn)</t>
  </si>
  <si>
    <t>System bezpieczeństwa narodowego Polski</t>
  </si>
  <si>
    <t xml:space="preserve">Bezpieczeństwo społeczne </t>
  </si>
  <si>
    <t xml:space="preserve">Zarządzanie kryzysowe </t>
  </si>
  <si>
    <t>Zagrożenia czasu pokoju i wojny</t>
  </si>
  <si>
    <t>Zadania obronne administracji rządowej i samorządowej</t>
  </si>
  <si>
    <t>Logistyka w zarządzaniu kryzysowym</t>
  </si>
  <si>
    <t>2020/2021</t>
  </si>
  <si>
    <t>D5. administracja zdrowia publicznego (azp)</t>
  </si>
  <si>
    <t>Razem blok D5</t>
  </si>
  <si>
    <t>Specjalność: Administracja gospodarcza, Administracja publiczna, Administracja jednostek samorządu terytorialnego (jst), Administracja bezpieczeństwa narodowego (abn), Administracja zdrowia publicznego (azp)</t>
  </si>
  <si>
    <t>Podstawy administracji ochrony zdrowia</t>
  </si>
  <si>
    <t xml:space="preserve">Prawo ochrony zdrowia </t>
  </si>
  <si>
    <t>Uzależnienia i patologie społeczne</t>
  </si>
  <si>
    <t>Zarządzanie usługami zdrowotnymi</t>
  </si>
  <si>
    <t>Administrowanie systemami baz danych</t>
  </si>
  <si>
    <t>Marketing usług zdrowotnych</t>
  </si>
  <si>
    <t>Zasady funkcjonowania administracji w UE</t>
  </si>
  <si>
    <t>Wstęp do socjologii</t>
  </si>
  <si>
    <t>Statystyka</t>
  </si>
  <si>
    <t>2021/2022</t>
  </si>
  <si>
    <t>Wstęp do prawoznawstwa</t>
  </si>
  <si>
    <t>Finanse i rachunkowość</t>
  </si>
  <si>
    <t>Mikro i makroekonomia</t>
  </si>
  <si>
    <t>Podstawy prawa cywilnego</t>
  </si>
  <si>
    <t>Ochrona danych osobowych i informacji niejawnych</t>
  </si>
  <si>
    <t>Efekty uczenia się: Nauki społeczne</t>
  </si>
  <si>
    <t>Plan dla studiów prowadzonych w formie niestacjonarnej</t>
  </si>
  <si>
    <t>2022/2023</t>
  </si>
  <si>
    <t>II, IV VI</t>
  </si>
  <si>
    <t>Prawo konsumenckie i ochrona rynku</t>
  </si>
  <si>
    <t xml:space="preserve">Postępowanie cywilne </t>
  </si>
  <si>
    <t>System i ustrój organów administracji rządowej i samorządowej</t>
  </si>
  <si>
    <t xml:space="preserve">Prawo ubezpieczeniowe </t>
  </si>
  <si>
    <t xml:space="preserve">Etykieta w instytucjach publicznych </t>
  </si>
  <si>
    <t xml:space="preserve">Prawo prasowe i ochrona wolności słowa </t>
  </si>
  <si>
    <t xml:space="preserve">Podstawy prawa podatkowego </t>
  </si>
  <si>
    <t xml:space="preserve">Prawo karne materialne i prawo wykroczeń </t>
  </si>
  <si>
    <t>Postępowanie karne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</si>
</sst>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rgb="FF00B0F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indexed="8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1" fontId="6" fillId="0" borderId="6" xfId="0" applyNumberFormat="1" applyFont="1" applyBorder="1" applyAlignment="1">
      <alignment vertical="center" wrapText="1"/>
    </xf>
    <xf numFmtId="1" fontId="6" fillId="0" borderId="7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vertical="center" wrapText="1"/>
    </xf>
    <xf numFmtId="1" fontId="6" fillId="2" borderId="6" xfId="0" applyNumberFormat="1" applyFont="1" applyFill="1" applyBorder="1" applyAlignment="1">
      <alignment vertical="center" wrapText="1"/>
    </xf>
    <xf numFmtId="1" fontId="6" fillId="2" borderId="9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 wrapText="1"/>
    </xf>
    <xf numFmtId="1" fontId="5" fillId="2" borderId="14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/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1" fontId="6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" fontId="5" fillId="2" borderId="2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8" xfId="0" applyBorder="1"/>
    <xf numFmtId="1" fontId="5" fillId="0" borderId="14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" fontId="1" fillId="0" borderId="27" xfId="0" applyNumberFormat="1" applyFont="1" applyBorder="1" applyAlignment="1">
      <alignment vertical="center" wrapText="1"/>
    </xf>
    <xf numFmtId="1" fontId="1" fillId="0" borderId="28" xfId="0" applyNumberFormat="1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" fontId="6" fillId="0" borderId="4" xfId="0" applyNumberFormat="1" applyFont="1" applyBorder="1" applyAlignment="1">
      <alignment vertical="center" wrapText="1"/>
    </xf>
    <xf numFmtId="1" fontId="6" fillId="0" borderId="4" xfId="0" applyNumberFormat="1" applyFont="1" applyFill="1" applyBorder="1" applyAlignment="1">
      <alignment vertical="center" wrapText="1"/>
    </xf>
    <xf numFmtId="1" fontId="6" fillId="2" borderId="2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vertical="center" wrapText="1"/>
    </xf>
    <xf numFmtId="1" fontId="6" fillId="0" borderId="20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vertical="center" wrapText="1"/>
    </xf>
    <xf numFmtId="1" fontId="5" fillId="2" borderId="27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vertical="center" wrapText="1"/>
    </xf>
    <xf numFmtId="1" fontId="6" fillId="2" borderId="46" xfId="0" applyNumberFormat="1" applyFont="1" applyFill="1" applyBorder="1" applyAlignment="1">
      <alignment vertical="center" wrapText="1"/>
    </xf>
    <xf numFmtId="1" fontId="6" fillId="0" borderId="46" xfId="0" applyNumberFormat="1" applyFont="1" applyFill="1" applyBorder="1" applyAlignment="1">
      <alignment vertical="center" wrapText="1"/>
    </xf>
    <xf numFmtId="1" fontId="6" fillId="2" borderId="47" xfId="0" applyNumberFormat="1" applyFont="1" applyFill="1" applyBorder="1" applyAlignment="1">
      <alignment vertical="center" wrapText="1"/>
    </xf>
    <xf numFmtId="1" fontId="6" fillId="0" borderId="45" xfId="0" applyNumberFormat="1" applyFont="1" applyFill="1" applyBorder="1" applyAlignment="1">
      <alignment vertical="center" wrapText="1"/>
    </xf>
    <xf numFmtId="1" fontId="6" fillId="0" borderId="48" xfId="0" applyNumberFormat="1" applyFont="1" applyBorder="1" applyAlignment="1">
      <alignment vertical="center" wrapText="1"/>
    </xf>
    <xf numFmtId="1" fontId="6" fillId="2" borderId="12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1" fontId="6" fillId="2" borderId="15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5" fillId="4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1" fontId="5" fillId="5" borderId="5" xfId="0" applyNumberFormat="1" applyFont="1" applyFill="1" applyBorder="1" applyAlignment="1">
      <alignment vertical="center" wrapText="1"/>
    </xf>
    <xf numFmtId="0" fontId="16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4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4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/>
    <xf numFmtId="0" fontId="13" fillId="3" borderId="14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11" fillId="6" borderId="34" xfId="0" applyFont="1" applyFill="1" applyBorder="1" applyAlignment="1">
      <alignment horizontal="center" wrapText="1"/>
    </xf>
    <xf numFmtId="0" fontId="11" fillId="6" borderId="35" xfId="0" applyFont="1" applyFill="1" applyBorder="1" applyAlignment="1">
      <alignment horizontal="center" wrapText="1"/>
    </xf>
    <xf numFmtId="0" fontId="11" fillId="6" borderId="36" xfId="0" applyFont="1" applyFill="1" applyBorder="1" applyAlignment="1">
      <alignment horizont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4"/>
  <sheetViews>
    <sheetView tabSelected="1" zoomScale="80" zoomScaleNormal="80" workbookViewId="0">
      <selection activeCell="AM19" sqref="AM18:AM19"/>
    </sheetView>
  </sheetViews>
  <sheetFormatPr defaultRowHeight="14.25"/>
  <cols>
    <col min="1" max="1" width="3.75" customWidth="1"/>
    <col min="2" max="2" width="48.75" customWidth="1"/>
    <col min="3" max="3" width="3.75" customWidth="1"/>
    <col min="4" max="4" width="5.75" customWidth="1"/>
    <col min="5" max="5" width="6.375" customWidth="1"/>
    <col min="6" max="6" width="4.875" customWidth="1"/>
    <col min="7" max="7" width="3.75" customWidth="1"/>
    <col min="8" max="8" width="4.375" customWidth="1"/>
    <col min="9" max="34" width="3.75" customWidth="1"/>
  </cols>
  <sheetData>
    <row r="1" spans="1:39">
      <c r="A1" s="177" t="s">
        <v>165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9" ht="15">
      <c r="A2" s="178" t="s">
        <v>135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9">
      <c r="A3" s="179" t="s">
        <v>82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9">
      <c r="A4" s="202" t="s">
        <v>148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</row>
    <row r="5" spans="1:39" ht="14.25" customHeight="1">
      <c r="A5" s="163" t="s">
        <v>60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9">
      <c r="A6" s="161" t="s">
        <v>67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9">
      <c r="A7" s="183" t="s">
        <v>164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39" ht="15.75" customHeight="1">
      <c r="A8" s="163" t="s">
        <v>61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9" ht="15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9" ht="15.75" customHeight="1">
      <c r="A10" s="56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9" ht="15.75" customHeight="1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9" ht="14.25" customHeight="1" thickBot="1">
      <c r="A12" s="180"/>
      <c r="B12" s="181"/>
      <c r="C12" s="181"/>
      <c r="D12" s="181"/>
      <c r="E12" s="181"/>
      <c r="F12" s="181"/>
      <c r="G12" s="181"/>
      <c r="H12" s="181"/>
      <c r="I12" s="181"/>
      <c r="J12" s="182"/>
      <c r="K12" s="213" t="s">
        <v>145</v>
      </c>
      <c r="L12" s="214"/>
      <c r="M12" s="214"/>
      <c r="N12" s="214"/>
      <c r="O12" s="214"/>
      <c r="P12" s="214"/>
      <c r="Q12" s="214"/>
      <c r="R12" s="215"/>
      <c r="S12" s="213" t="s">
        <v>158</v>
      </c>
      <c r="T12" s="214"/>
      <c r="U12" s="214"/>
      <c r="V12" s="214"/>
      <c r="W12" s="214"/>
      <c r="X12" s="214"/>
      <c r="Y12" s="214"/>
      <c r="Z12" s="215"/>
      <c r="AA12" s="213" t="s">
        <v>166</v>
      </c>
      <c r="AB12" s="214"/>
      <c r="AC12" s="214"/>
      <c r="AD12" s="214"/>
      <c r="AE12" s="214"/>
      <c r="AF12" s="214"/>
      <c r="AG12" s="214"/>
      <c r="AH12" s="215"/>
      <c r="AK12" s="150"/>
      <c r="AL12" s="150"/>
      <c r="AM12" s="150"/>
    </row>
    <row r="13" spans="1:39" ht="17.25" customHeight="1">
      <c r="A13" s="201" t="s">
        <v>47</v>
      </c>
      <c r="B13" s="184" t="s">
        <v>48</v>
      </c>
      <c r="C13" s="186" t="s">
        <v>42</v>
      </c>
      <c r="D13" s="187"/>
      <c r="E13" s="188"/>
      <c r="F13" s="189" t="s">
        <v>44</v>
      </c>
      <c r="G13" s="164"/>
      <c r="H13" s="164"/>
      <c r="I13" s="190"/>
      <c r="J13" s="166" t="s">
        <v>46</v>
      </c>
      <c r="K13" s="174" t="s">
        <v>36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6"/>
    </row>
    <row r="14" spans="1:39">
      <c r="A14" s="201"/>
      <c r="B14" s="184"/>
      <c r="C14" s="186"/>
      <c r="D14" s="187"/>
      <c r="E14" s="188"/>
      <c r="F14" s="170" t="s">
        <v>43</v>
      </c>
      <c r="G14" s="191" t="s">
        <v>45</v>
      </c>
      <c r="H14" s="192"/>
      <c r="I14" s="193"/>
      <c r="J14" s="166"/>
      <c r="K14" s="172" t="s">
        <v>37</v>
      </c>
      <c r="L14" s="164"/>
      <c r="M14" s="164"/>
      <c r="N14" s="164"/>
      <c r="O14" s="164"/>
      <c r="P14" s="164"/>
      <c r="Q14" s="164"/>
      <c r="R14" s="165"/>
      <c r="S14" s="172" t="s">
        <v>50</v>
      </c>
      <c r="T14" s="164"/>
      <c r="U14" s="164"/>
      <c r="V14" s="164"/>
      <c r="W14" s="164"/>
      <c r="X14" s="164"/>
      <c r="Y14" s="164"/>
      <c r="Z14" s="165"/>
      <c r="AA14" s="164" t="s">
        <v>55</v>
      </c>
      <c r="AB14" s="164"/>
      <c r="AC14" s="164"/>
      <c r="AD14" s="164"/>
      <c r="AE14" s="164"/>
      <c r="AF14" s="164"/>
      <c r="AG14" s="164"/>
      <c r="AH14" s="165"/>
    </row>
    <row r="15" spans="1:39" ht="14.25" customHeight="1">
      <c r="A15" s="201"/>
      <c r="B15" s="184"/>
      <c r="C15" s="186"/>
      <c r="D15" s="187"/>
      <c r="E15" s="188"/>
      <c r="F15" s="194"/>
      <c r="G15" s="186"/>
      <c r="H15" s="187"/>
      <c r="I15" s="188"/>
      <c r="J15" s="166"/>
      <c r="K15" s="173" t="s">
        <v>38</v>
      </c>
      <c r="L15" s="159"/>
      <c r="M15" s="159"/>
      <c r="N15" s="160"/>
      <c r="O15" s="158" t="s">
        <v>49</v>
      </c>
      <c r="P15" s="159"/>
      <c r="Q15" s="159"/>
      <c r="R15" s="162"/>
      <c r="S15" s="173" t="s">
        <v>51</v>
      </c>
      <c r="T15" s="159"/>
      <c r="U15" s="159"/>
      <c r="V15" s="160"/>
      <c r="W15" s="158" t="s">
        <v>52</v>
      </c>
      <c r="X15" s="159"/>
      <c r="Y15" s="159"/>
      <c r="Z15" s="162"/>
      <c r="AA15" s="159" t="s">
        <v>53</v>
      </c>
      <c r="AB15" s="159"/>
      <c r="AC15" s="159"/>
      <c r="AD15" s="160"/>
      <c r="AE15" s="158" t="s">
        <v>54</v>
      </c>
      <c r="AF15" s="159"/>
      <c r="AG15" s="159"/>
      <c r="AH15" s="162"/>
    </row>
    <row r="16" spans="1:39" ht="52.5" customHeight="1">
      <c r="A16" s="201"/>
      <c r="B16" s="184"/>
      <c r="C16" s="189"/>
      <c r="D16" s="164"/>
      <c r="E16" s="190"/>
      <c r="F16" s="194"/>
      <c r="G16" s="189"/>
      <c r="H16" s="164"/>
      <c r="I16" s="190"/>
      <c r="J16" s="166"/>
      <c r="K16" s="173" t="s">
        <v>39</v>
      </c>
      <c r="L16" s="159"/>
      <c r="M16" s="160"/>
      <c r="N16" s="170" t="s">
        <v>46</v>
      </c>
      <c r="O16" s="158" t="s">
        <v>39</v>
      </c>
      <c r="P16" s="159"/>
      <c r="Q16" s="160"/>
      <c r="R16" s="168" t="s">
        <v>46</v>
      </c>
      <c r="S16" s="173" t="s">
        <v>39</v>
      </c>
      <c r="T16" s="159"/>
      <c r="U16" s="160"/>
      <c r="V16" s="170" t="s">
        <v>46</v>
      </c>
      <c r="W16" s="158" t="s">
        <v>39</v>
      </c>
      <c r="X16" s="159"/>
      <c r="Y16" s="160"/>
      <c r="Z16" s="168" t="s">
        <v>46</v>
      </c>
      <c r="AA16" s="159" t="s">
        <v>39</v>
      </c>
      <c r="AB16" s="159"/>
      <c r="AC16" s="160"/>
      <c r="AD16" s="170" t="s">
        <v>46</v>
      </c>
      <c r="AE16" s="158" t="s">
        <v>39</v>
      </c>
      <c r="AF16" s="159"/>
      <c r="AG16" s="160"/>
      <c r="AH16" s="168" t="s">
        <v>46</v>
      </c>
    </row>
    <row r="17" spans="1:39" ht="23.25" customHeight="1">
      <c r="A17" s="201"/>
      <c r="B17" s="185"/>
      <c r="C17" s="1" t="s">
        <v>34</v>
      </c>
      <c r="D17" s="1" t="s">
        <v>62</v>
      </c>
      <c r="E17" s="1" t="s">
        <v>35</v>
      </c>
      <c r="F17" s="171"/>
      <c r="G17" s="1" t="s">
        <v>40</v>
      </c>
      <c r="H17" s="1" t="s">
        <v>41</v>
      </c>
      <c r="I17" s="1" t="s">
        <v>68</v>
      </c>
      <c r="J17" s="167"/>
      <c r="K17" s="8" t="s">
        <v>40</v>
      </c>
      <c r="L17" s="1" t="s">
        <v>41</v>
      </c>
      <c r="M17" s="1" t="s">
        <v>68</v>
      </c>
      <c r="N17" s="171"/>
      <c r="O17" s="1" t="s">
        <v>40</v>
      </c>
      <c r="P17" s="1" t="s">
        <v>41</v>
      </c>
      <c r="Q17" s="1" t="s">
        <v>68</v>
      </c>
      <c r="R17" s="169"/>
      <c r="S17" s="8" t="s">
        <v>40</v>
      </c>
      <c r="T17" s="1" t="s">
        <v>41</v>
      </c>
      <c r="U17" s="1" t="s">
        <v>68</v>
      </c>
      <c r="V17" s="171"/>
      <c r="W17" s="1" t="s">
        <v>40</v>
      </c>
      <c r="X17" s="1" t="s">
        <v>41</v>
      </c>
      <c r="Y17" s="1" t="s">
        <v>68</v>
      </c>
      <c r="Z17" s="169"/>
      <c r="AA17" s="58" t="s">
        <v>40</v>
      </c>
      <c r="AB17" s="1" t="s">
        <v>41</v>
      </c>
      <c r="AC17" s="1" t="s">
        <v>68</v>
      </c>
      <c r="AD17" s="171"/>
      <c r="AE17" s="1" t="s">
        <v>40</v>
      </c>
      <c r="AF17" s="1" t="s">
        <v>41</v>
      </c>
      <c r="AG17" s="1" t="s">
        <v>68</v>
      </c>
      <c r="AH17" s="169"/>
    </row>
    <row r="18" spans="1:39" s="35" customFormat="1" ht="19.5" customHeight="1" thickBot="1">
      <c r="A18" s="78" t="s">
        <v>0</v>
      </c>
      <c r="B18" s="26" t="s">
        <v>1</v>
      </c>
      <c r="C18" s="26" t="s">
        <v>2</v>
      </c>
      <c r="D18" s="26" t="s">
        <v>3</v>
      </c>
      <c r="E18" s="26" t="s">
        <v>4</v>
      </c>
      <c r="F18" s="26" t="s">
        <v>5</v>
      </c>
      <c r="G18" s="26" t="s">
        <v>6</v>
      </c>
      <c r="H18" s="26" t="s">
        <v>7</v>
      </c>
      <c r="I18" s="26" t="s">
        <v>8</v>
      </c>
      <c r="J18" s="81" t="s">
        <v>9</v>
      </c>
      <c r="K18" s="78" t="s">
        <v>10</v>
      </c>
      <c r="L18" s="26" t="s">
        <v>11</v>
      </c>
      <c r="M18" s="26" t="s">
        <v>12</v>
      </c>
      <c r="N18" s="26" t="s">
        <v>13</v>
      </c>
      <c r="O18" s="26" t="s">
        <v>14</v>
      </c>
      <c r="P18" s="26" t="s">
        <v>15</v>
      </c>
      <c r="Q18" s="26" t="s">
        <v>16</v>
      </c>
      <c r="R18" s="80" t="s">
        <v>17</v>
      </c>
      <c r="S18" s="78" t="s">
        <v>18</v>
      </c>
      <c r="T18" s="26" t="s">
        <v>19</v>
      </c>
      <c r="U18" s="26" t="s">
        <v>20</v>
      </c>
      <c r="V18" s="26" t="s">
        <v>21</v>
      </c>
      <c r="W18" s="26" t="s">
        <v>22</v>
      </c>
      <c r="X18" s="26" t="s">
        <v>23</v>
      </c>
      <c r="Y18" s="26" t="s">
        <v>24</v>
      </c>
      <c r="Z18" s="80" t="s">
        <v>25</v>
      </c>
      <c r="AA18" s="79" t="s">
        <v>26</v>
      </c>
      <c r="AB18" s="26" t="s">
        <v>27</v>
      </c>
      <c r="AC18" s="26" t="s">
        <v>28</v>
      </c>
      <c r="AD18" s="26" t="s">
        <v>29</v>
      </c>
      <c r="AE18" s="26" t="s">
        <v>30</v>
      </c>
      <c r="AF18" s="26" t="s">
        <v>31</v>
      </c>
      <c r="AG18" s="26" t="s">
        <v>32</v>
      </c>
      <c r="AH18" s="80" t="s">
        <v>33</v>
      </c>
    </row>
    <row r="19" spans="1:39" ht="15" customHeight="1" thickBot="1">
      <c r="A19" s="216" t="s">
        <v>72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8"/>
    </row>
    <row r="20" spans="1:39" ht="15" customHeight="1">
      <c r="A20" s="48">
        <v>1</v>
      </c>
      <c r="B20" s="203" t="s">
        <v>111</v>
      </c>
      <c r="C20" s="38" t="s">
        <v>78</v>
      </c>
      <c r="D20" s="77" t="s">
        <v>106</v>
      </c>
      <c r="E20" s="38"/>
      <c r="F20" s="39">
        <f t="shared" ref="F20:F28" si="0">SUM(G20,H20:I20)</f>
        <v>80</v>
      </c>
      <c r="G20" s="39">
        <f t="shared" ref="G20:G28" si="1">SUM(K20,O20,S20,W20,AA20,AE20)</f>
        <v>0</v>
      </c>
      <c r="H20" s="39">
        <f t="shared" ref="H20:H28" si="2">SUM(L20,P20,T20,X20,AB20,AF20)</f>
        <v>80</v>
      </c>
      <c r="I20" s="39">
        <f t="shared" ref="I20:I28" si="3">SUM(M20,Q20,U20,Y20,AC20,AG20)</f>
        <v>0</v>
      </c>
      <c r="J20" s="17">
        <f t="shared" ref="J20:J28" si="4">SUM(N20,R20,V20,Z20,AD20,AH20)</f>
        <v>12</v>
      </c>
      <c r="K20" s="43"/>
      <c r="L20" s="43">
        <v>20</v>
      </c>
      <c r="M20" s="43"/>
      <c r="N20" s="21">
        <v>3</v>
      </c>
      <c r="O20" s="43"/>
      <c r="P20" s="43">
        <v>20</v>
      </c>
      <c r="Q20" s="43"/>
      <c r="R20" s="32">
        <v>3</v>
      </c>
      <c r="S20" s="44"/>
      <c r="T20" s="43">
        <v>20</v>
      </c>
      <c r="U20" s="43"/>
      <c r="V20" s="21">
        <v>3</v>
      </c>
      <c r="W20" s="43"/>
      <c r="X20" s="43">
        <v>20</v>
      </c>
      <c r="Y20" s="43"/>
      <c r="Z20" s="32">
        <v>3</v>
      </c>
      <c r="AA20" s="44"/>
      <c r="AB20" s="43"/>
      <c r="AC20" s="43"/>
      <c r="AD20" s="21"/>
      <c r="AE20" s="43"/>
      <c r="AF20" s="43"/>
      <c r="AG20" s="43"/>
      <c r="AH20" s="23"/>
    </row>
    <row r="21" spans="1:39" ht="15" customHeight="1">
      <c r="A21" s="48">
        <v>2</v>
      </c>
      <c r="B21" s="204" t="s">
        <v>70</v>
      </c>
      <c r="C21" s="82"/>
      <c r="D21" s="83" t="s">
        <v>80</v>
      </c>
      <c r="E21" s="82"/>
      <c r="F21" s="39">
        <f t="shared" si="0"/>
        <v>40</v>
      </c>
      <c r="G21" s="39">
        <f t="shared" si="1"/>
        <v>0</v>
      </c>
      <c r="H21" s="39">
        <f t="shared" si="2"/>
        <v>40</v>
      </c>
      <c r="I21" s="39">
        <f t="shared" si="3"/>
        <v>0</v>
      </c>
      <c r="J21" s="17">
        <f t="shared" si="4"/>
        <v>6</v>
      </c>
      <c r="K21" s="43"/>
      <c r="L21" s="43"/>
      <c r="M21" s="43"/>
      <c r="N21" s="21"/>
      <c r="O21" s="43"/>
      <c r="P21" s="43"/>
      <c r="Q21" s="43"/>
      <c r="R21" s="21"/>
      <c r="S21" s="44"/>
      <c r="T21" s="43"/>
      <c r="U21" s="43"/>
      <c r="V21" s="21"/>
      <c r="W21" s="43"/>
      <c r="X21" s="43"/>
      <c r="Y21" s="43"/>
      <c r="Z21" s="21"/>
      <c r="AA21" s="44"/>
      <c r="AB21" s="43">
        <v>20</v>
      </c>
      <c r="AC21" s="43"/>
      <c r="AD21" s="21">
        <v>3</v>
      </c>
      <c r="AE21" s="43"/>
      <c r="AF21" s="43">
        <v>20</v>
      </c>
      <c r="AG21" s="43"/>
      <c r="AH21" s="23">
        <v>3</v>
      </c>
    </row>
    <row r="22" spans="1:39" ht="15" customHeight="1">
      <c r="A22" s="48">
        <v>3</v>
      </c>
      <c r="B22" s="205" t="s">
        <v>66</v>
      </c>
      <c r="C22" s="40"/>
      <c r="D22" s="40" t="s">
        <v>76</v>
      </c>
      <c r="E22" s="40"/>
      <c r="F22" s="39">
        <f t="shared" si="0"/>
        <v>20</v>
      </c>
      <c r="G22" s="39">
        <f t="shared" si="1"/>
        <v>0</v>
      </c>
      <c r="H22" s="39">
        <f t="shared" si="2"/>
        <v>0</v>
      </c>
      <c r="I22" s="39">
        <f t="shared" si="3"/>
        <v>20</v>
      </c>
      <c r="J22" s="17">
        <f t="shared" si="4"/>
        <v>2</v>
      </c>
      <c r="K22" s="45"/>
      <c r="L22" s="45"/>
      <c r="M22" s="45">
        <v>20</v>
      </c>
      <c r="N22" s="22">
        <v>2</v>
      </c>
      <c r="O22" s="43"/>
      <c r="P22" s="43"/>
      <c r="Q22" s="43"/>
      <c r="R22" s="21"/>
      <c r="S22" s="44"/>
      <c r="T22" s="43"/>
      <c r="U22" s="43"/>
      <c r="V22" s="21"/>
      <c r="W22" s="43"/>
      <c r="X22" s="43"/>
      <c r="Y22" s="43"/>
      <c r="Z22" s="21"/>
      <c r="AA22" s="44"/>
      <c r="AB22" s="43"/>
      <c r="AC22" s="43"/>
      <c r="AD22" s="21"/>
      <c r="AE22" s="43"/>
      <c r="AF22" s="43"/>
      <c r="AG22" s="43"/>
      <c r="AH22" s="23"/>
    </row>
    <row r="23" spans="1:39" ht="15" customHeight="1">
      <c r="A23" s="48">
        <v>4</v>
      </c>
      <c r="B23" s="206" t="s">
        <v>71</v>
      </c>
      <c r="C23" s="40"/>
      <c r="D23" s="40"/>
      <c r="E23" s="40" t="s">
        <v>76</v>
      </c>
      <c r="F23" s="39">
        <f t="shared" si="0"/>
        <v>4</v>
      </c>
      <c r="G23" s="39">
        <f t="shared" si="1"/>
        <v>4</v>
      </c>
      <c r="H23" s="39">
        <f t="shared" si="2"/>
        <v>0</v>
      </c>
      <c r="I23" s="39">
        <f t="shared" si="3"/>
        <v>0</v>
      </c>
      <c r="J23" s="17">
        <f t="shared" si="4"/>
        <v>0</v>
      </c>
      <c r="K23" s="45">
        <v>4</v>
      </c>
      <c r="L23" s="45"/>
      <c r="M23" s="45"/>
      <c r="N23" s="22"/>
      <c r="O23" s="43"/>
      <c r="P23" s="43"/>
      <c r="Q23" s="43"/>
      <c r="R23" s="21"/>
      <c r="S23" s="44"/>
      <c r="T23" s="43"/>
      <c r="U23" s="43"/>
      <c r="V23" s="21"/>
      <c r="W23" s="43"/>
      <c r="X23" s="43"/>
      <c r="Y23" s="43"/>
      <c r="Z23" s="21"/>
      <c r="AA23" s="44"/>
      <c r="AB23" s="43"/>
      <c r="AC23" s="43"/>
      <c r="AD23" s="21"/>
      <c r="AE23" s="43"/>
      <c r="AF23" s="43"/>
      <c r="AG23" s="43"/>
      <c r="AH23" s="23"/>
    </row>
    <row r="24" spans="1:39" ht="15" customHeight="1">
      <c r="A24" s="48">
        <v>5</v>
      </c>
      <c r="B24" s="206" t="s">
        <v>63</v>
      </c>
      <c r="C24" s="40"/>
      <c r="D24" s="40"/>
      <c r="E24" s="40" t="s">
        <v>76</v>
      </c>
      <c r="F24" s="39">
        <f t="shared" si="0"/>
        <v>2</v>
      </c>
      <c r="G24" s="39">
        <f t="shared" si="1"/>
        <v>2</v>
      </c>
      <c r="H24" s="39">
        <f t="shared" si="2"/>
        <v>0</v>
      </c>
      <c r="I24" s="39">
        <f t="shared" si="3"/>
        <v>0</v>
      </c>
      <c r="J24" s="17">
        <f t="shared" si="4"/>
        <v>0</v>
      </c>
      <c r="K24" s="45">
        <v>2</v>
      </c>
      <c r="L24" s="45"/>
      <c r="M24" s="45"/>
      <c r="N24" s="22"/>
      <c r="O24" s="43"/>
      <c r="P24" s="43"/>
      <c r="Q24" s="43"/>
      <c r="R24" s="21"/>
      <c r="S24" s="44"/>
      <c r="T24" s="43"/>
      <c r="U24" s="43"/>
      <c r="V24" s="21"/>
      <c r="W24" s="43"/>
      <c r="X24" s="43"/>
      <c r="Y24" s="43"/>
      <c r="Z24" s="21"/>
      <c r="AA24" s="44"/>
      <c r="AB24" s="43"/>
      <c r="AC24" s="43"/>
      <c r="AD24" s="21"/>
      <c r="AE24" s="43"/>
      <c r="AF24" s="43"/>
      <c r="AG24" s="43"/>
      <c r="AH24" s="23"/>
    </row>
    <row r="25" spans="1:39" ht="15" customHeight="1">
      <c r="A25" s="48">
        <v>6</v>
      </c>
      <c r="B25" s="207" t="s">
        <v>73</v>
      </c>
      <c r="C25" s="40"/>
      <c r="D25" s="40" t="s">
        <v>75</v>
      </c>
      <c r="E25" s="40"/>
      <c r="F25" s="39">
        <f t="shared" si="0"/>
        <v>16</v>
      </c>
      <c r="G25" s="39">
        <f t="shared" si="1"/>
        <v>8</v>
      </c>
      <c r="H25" s="39">
        <f t="shared" si="2"/>
        <v>8</v>
      </c>
      <c r="I25" s="39">
        <f t="shared" si="3"/>
        <v>0</v>
      </c>
      <c r="J25" s="17">
        <f t="shared" si="4"/>
        <v>2</v>
      </c>
      <c r="K25" s="43"/>
      <c r="L25" s="43"/>
      <c r="M25" s="43"/>
      <c r="N25" s="21"/>
      <c r="O25" s="43">
        <v>8</v>
      </c>
      <c r="P25" s="43">
        <v>8</v>
      </c>
      <c r="Q25" s="43"/>
      <c r="R25" s="21">
        <v>2</v>
      </c>
      <c r="S25" s="44"/>
      <c r="T25" s="43"/>
      <c r="U25" s="43"/>
      <c r="V25" s="21"/>
      <c r="W25" s="43"/>
      <c r="X25" s="43"/>
      <c r="Y25" s="43"/>
      <c r="Z25" s="21"/>
      <c r="AA25" s="44"/>
      <c r="AB25" s="43"/>
      <c r="AC25" s="43"/>
      <c r="AD25" s="21"/>
      <c r="AE25" s="43"/>
      <c r="AF25" s="43"/>
      <c r="AG25" s="43"/>
      <c r="AH25" s="23"/>
    </row>
    <row r="26" spans="1:39" ht="15" customHeight="1">
      <c r="A26" s="48">
        <v>7</v>
      </c>
      <c r="B26" s="207" t="s">
        <v>127</v>
      </c>
      <c r="C26" s="40"/>
      <c r="D26" s="40" t="s">
        <v>77</v>
      </c>
      <c r="E26" s="40"/>
      <c r="F26" s="39">
        <f t="shared" si="0"/>
        <v>16</v>
      </c>
      <c r="G26" s="39">
        <f t="shared" si="1"/>
        <v>8</v>
      </c>
      <c r="H26" s="39">
        <f t="shared" si="2"/>
        <v>8</v>
      </c>
      <c r="I26" s="39">
        <f t="shared" si="3"/>
        <v>0</v>
      </c>
      <c r="J26" s="17">
        <f t="shared" si="4"/>
        <v>3</v>
      </c>
      <c r="K26" s="43"/>
      <c r="L26" s="43"/>
      <c r="M26" s="43"/>
      <c r="N26" s="21"/>
      <c r="O26" s="43"/>
      <c r="P26" s="43"/>
      <c r="Q26" s="43"/>
      <c r="R26" s="21"/>
      <c r="S26" s="44">
        <v>8</v>
      </c>
      <c r="T26" s="43">
        <v>8</v>
      </c>
      <c r="U26" s="43"/>
      <c r="V26" s="21">
        <v>3</v>
      </c>
      <c r="W26" s="43"/>
      <c r="X26" s="43"/>
      <c r="Y26" s="43"/>
      <c r="Z26" s="21"/>
      <c r="AA26" s="44"/>
      <c r="AB26" s="43"/>
      <c r="AC26" s="43"/>
      <c r="AD26" s="21"/>
      <c r="AE26" s="43"/>
      <c r="AF26" s="43"/>
      <c r="AG26" s="43"/>
      <c r="AH26" s="23"/>
      <c r="AI26" s="154"/>
      <c r="AJ26" s="155"/>
      <c r="AK26" s="155"/>
      <c r="AL26" s="155"/>
      <c r="AM26" s="155"/>
    </row>
    <row r="27" spans="1:39" ht="15" customHeight="1">
      <c r="A27" s="48">
        <v>8</v>
      </c>
      <c r="B27" s="207" t="s">
        <v>128</v>
      </c>
      <c r="C27" s="40"/>
      <c r="D27" s="40" t="s">
        <v>76</v>
      </c>
      <c r="E27" s="40"/>
      <c r="F27" s="39">
        <f t="shared" si="0"/>
        <v>16</v>
      </c>
      <c r="G27" s="39">
        <f t="shared" si="1"/>
        <v>10</v>
      </c>
      <c r="H27" s="39">
        <f t="shared" si="2"/>
        <v>6</v>
      </c>
      <c r="I27" s="39">
        <f t="shared" si="3"/>
        <v>0</v>
      </c>
      <c r="J27" s="17">
        <f t="shared" si="4"/>
        <v>2</v>
      </c>
      <c r="K27" s="43">
        <v>10</v>
      </c>
      <c r="L27" s="43">
        <v>6</v>
      </c>
      <c r="M27" s="43"/>
      <c r="N27" s="21">
        <v>2</v>
      </c>
      <c r="O27" s="43"/>
      <c r="P27" s="43"/>
      <c r="Q27" s="43"/>
      <c r="R27" s="21"/>
      <c r="S27" s="44"/>
      <c r="T27" s="43"/>
      <c r="U27" s="43"/>
      <c r="V27" s="21"/>
      <c r="W27" s="43"/>
      <c r="X27" s="43"/>
      <c r="Y27" s="43"/>
      <c r="Z27" s="21"/>
      <c r="AA27" s="44"/>
      <c r="AB27" s="43"/>
      <c r="AC27" s="43"/>
      <c r="AD27" s="21"/>
      <c r="AE27" s="43"/>
      <c r="AF27" s="43"/>
      <c r="AG27" s="43"/>
      <c r="AH27" s="23"/>
      <c r="AI27" s="146"/>
      <c r="AJ27" s="146"/>
      <c r="AK27" s="146"/>
      <c r="AL27" s="146"/>
      <c r="AM27" s="146"/>
    </row>
    <row r="28" spans="1:39" ht="15" customHeight="1">
      <c r="A28" s="48">
        <v>9</v>
      </c>
      <c r="B28" s="207" t="s">
        <v>156</v>
      </c>
      <c r="C28" s="40" t="s">
        <v>76</v>
      </c>
      <c r="D28" s="40"/>
      <c r="E28" s="40"/>
      <c r="F28" s="39">
        <f t="shared" si="0"/>
        <v>14</v>
      </c>
      <c r="G28" s="39">
        <f t="shared" si="1"/>
        <v>6</v>
      </c>
      <c r="H28" s="39">
        <f t="shared" si="2"/>
        <v>8</v>
      </c>
      <c r="I28" s="39">
        <f t="shared" si="3"/>
        <v>0</v>
      </c>
      <c r="J28" s="17">
        <f t="shared" si="4"/>
        <v>3</v>
      </c>
      <c r="K28" s="43">
        <v>6</v>
      </c>
      <c r="L28" s="43">
        <v>8</v>
      </c>
      <c r="M28" s="43"/>
      <c r="N28" s="21">
        <v>3</v>
      </c>
      <c r="O28" s="43"/>
      <c r="P28" s="43"/>
      <c r="Q28" s="43"/>
      <c r="R28" s="21"/>
      <c r="S28" s="44"/>
      <c r="T28" s="43"/>
      <c r="U28" s="43"/>
      <c r="V28" s="21"/>
      <c r="W28" s="43"/>
      <c r="X28" s="43"/>
      <c r="Y28" s="43"/>
      <c r="Z28" s="21"/>
      <c r="AA28" s="44"/>
      <c r="AB28" s="43"/>
      <c r="AC28" s="43"/>
      <c r="AD28" s="21"/>
      <c r="AE28" s="43"/>
      <c r="AF28" s="43"/>
      <c r="AG28" s="43"/>
      <c r="AH28" s="23"/>
      <c r="AI28" s="146"/>
      <c r="AJ28" s="146"/>
      <c r="AK28" s="146"/>
      <c r="AL28" s="146"/>
      <c r="AM28" s="146"/>
    </row>
    <row r="29" spans="1:39" ht="15" customHeight="1" thickBot="1">
      <c r="A29" s="61"/>
      <c r="B29" s="62" t="s">
        <v>56</v>
      </c>
      <c r="C29" s="37"/>
      <c r="D29" s="37"/>
      <c r="E29" s="37"/>
      <c r="F29" s="63">
        <f t="shared" ref="F29:AH29" si="5">SUM(F20:F28)</f>
        <v>208</v>
      </c>
      <c r="G29" s="63">
        <f t="shared" si="5"/>
        <v>38</v>
      </c>
      <c r="H29" s="63">
        <f t="shared" si="5"/>
        <v>150</v>
      </c>
      <c r="I29" s="63">
        <f t="shared" si="5"/>
        <v>20</v>
      </c>
      <c r="J29" s="18">
        <f t="shared" si="5"/>
        <v>30</v>
      </c>
      <c r="K29" s="50">
        <f t="shared" si="5"/>
        <v>22</v>
      </c>
      <c r="L29" s="50">
        <f t="shared" si="5"/>
        <v>34</v>
      </c>
      <c r="M29" s="50">
        <f t="shared" si="5"/>
        <v>20</v>
      </c>
      <c r="N29" s="18">
        <f t="shared" si="5"/>
        <v>10</v>
      </c>
      <c r="O29" s="50">
        <f t="shared" si="5"/>
        <v>8</v>
      </c>
      <c r="P29" s="50">
        <f t="shared" si="5"/>
        <v>28</v>
      </c>
      <c r="Q29" s="50">
        <f t="shared" si="5"/>
        <v>0</v>
      </c>
      <c r="R29" s="18">
        <f t="shared" si="5"/>
        <v>5</v>
      </c>
      <c r="S29" s="59">
        <f t="shared" si="5"/>
        <v>8</v>
      </c>
      <c r="T29" s="50">
        <f t="shared" si="5"/>
        <v>28</v>
      </c>
      <c r="U29" s="50">
        <f t="shared" si="5"/>
        <v>0</v>
      </c>
      <c r="V29" s="18">
        <f t="shared" si="5"/>
        <v>6</v>
      </c>
      <c r="W29" s="50">
        <f t="shared" si="5"/>
        <v>0</v>
      </c>
      <c r="X29" s="50">
        <f t="shared" si="5"/>
        <v>20</v>
      </c>
      <c r="Y29" s="50">
        <f t="shared" si="5"/>
        <v>0</v>
      </c>
      <c r="Z29" s="18">
        <f t="shared" si="5"/>
        <v>3</v>
      </c>
      <c r="AA29" s="64">
        <f t="shared" si="5"/>
        <v>0</v>
      </c>
      <c r="AB29" s="63">
        <f t="shared" si="5"/>
        <v>20</v>
      </c>
      <c r="AC29" s="63">
        <f t="shared" si="5"/>
        <v>0</v>
      </c>
      <c r="AD29" s="18">
        <f t="shared" si="5"/>
        <v>3</v>
      </c>
      <c r="AE29" s="63">
        <f t="shared" si="5"/>
        <v>0</v>
      </c>
      <c r="AF29" s="63">
        <f t="shared" si="5"/>
        <v>20</v>
      </c>
      <c r="AG29" s="63">
        <f t="shared" si="5"/>
        <v>0</v>
      </c>
      <c r="AH29" s="65">
        <f t="shared" si="5"/>
        <v>3</v>
      </c>
      <c r="AI29" s="146"/>
      <c r="AJ29" s="146"/>
      <c r="AK29" s="146"/>
      <c r="AL29" s="146"/>
      <c r="AM29" s="146"/>
    </row>
    <row r="30" spans="1:39" ht="2.25" hidden="1" customHeight="1">
      <c r="A30" s="85"/>
      <c r="B30" s="86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9"/>
      <c r="AI30" s="146"/>
      <c r="AJ30" s="146"/>
      <c r="AK30" s="146"/>
      <c r="AL30" s="146"/>
      <c r="AM30" s="146"/>
    </row>
    <row r="31" spans="1:39" ht="15" customHeight="1" thickBot="1">
      <c r="A31" s="219" t="s">
        <v>83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1"/>
      <c r="AI31" s="146"/>
      <c r="AJ31" s="146"/>
      <c r="AK31" s="146"/>
      <c r="AL31" s="146"/>
      <c r="AM31" s="146"/>
    </row>
    <row r="32" spans="1:39" ht="15" customHeight="1">
      <c r="A32" s="97">
        <v>10</v>
      </c>
      <c r="B32" s="208" t="s">
        <v>159</v>
      </c>
      <c r="C32" s="98" t="s">
        <v>76</v>
      </c>
      <c r="D32" s="99"/>
      <c r="E32" s="99"/>
      <c r="F32" s="39">
        <f t="shared" ref="F32:F38" si="6">SUM(G32,H32)</f>
        <v>18</v>
      </c>
      <c r="G32" s="39">
        <f t="shared" ref="G32:G38" si="7">SUM(K32,O32,S32,W32,AA32,AE32)</f>
        <v>10</v>
      </c>
      <c r="H32" s="39">
        <f t="shared" ref="H32:H38" si="8">SUM(L32,P32,T32,X32,AB32,AF32)</f>
        <v>8</v>
      </c>
      <c r="I32" s="39">
        <f t="shared" ref="I32:I38" si="9">SUM(M32,Q32,U32,Y32,AC32,AG32)</f>
        <v>0</v>
      </c>
      <c r="J32" s="17">
        <f t="shared" ref="J32:J38" si="10">SUM(N32,R32,V32,Z32,AD32,AH32)</f>
        <v>2</v>
      </c>
      <c r="K32" s="43">
        <v>10</v>
      </c>
      <c r="L32" s="43">
        <v>8</v>
      </c>
      <c r="M32" s="43"/>
      <c r="N32" s="21">
        <v>2</v>
      </c>
      <c r="O32" s="43"/>
      <c r="P32" s="43"/>
      <c r="Q32" s="43"/>
      <c r="R32" s="21"/>
      <c r="S32" s="44"/>
      <c r="T32" s="43"/>
      <c r="U32" s="43"/>
      <c r="V32" s="21"/>
      <c r="W32" s="43"/>
      <c r="X32" s="43"/>
      <c r="Y32" s="43"/>
      <c r="Z32" s="21"/>
      <c r="AA32" s="44"/>
      <c r="AB32" s="43"/>
      <c r="AC32" s="43"/>
      <c r="AD32" s="21"/>
      <c r="AE32" s="43"/>
      <c r="AF32" s="43"/>
      <c r="AG32" s="43"/>
      <c r="AH32" s="23"/>
      <c r="AI32" s="146"/>
      <c r="AJ32" s="146"/>
      <c r="AK32" s="146"/>
      <c r="AL32" s="146"/>
      <c r="AM32" s="146"/>
    </row>
    <row r="33" spans="1:39" ht="15" customHeight="1">
      <c r="A33" s="97">
        <v>11</v>
      </c>
      <c r="B33" s="209" t="s">
        <v>85</v>
      </c>
      <c r="C33" s="73" t="s">
        <v>76</v>
      </c>
      <c r="D33" s="66"/>
      <c r="E33" s="66"/>
      <c r="F33" s="39">
        <f t="shared" si="6"/>
        <v>20</v>
      </c>
      <c r="G33" s="39">
        <f t="shared" si="7"/>
        <v>8</v>
      </c>
      <c r="H33" s="39">
        <f t="shared" si="8"/>
        <v>12</v>
      </c>
      <c r="I33" s="39">
        <f t="shared" si="9"/>
        <v>0</v>
      </c>
      <c r="J33" s="17">
        <f t="shared" si="10"/>
        <v>3</v>
      </c>
      <c r="K33" s="43">
        <v>8</v>
      </c>
      <c r="L33" s="43">
        <v>12</v>
      </c>
      <c r="M33" s="43"/>
      <c r="N33" s="21">
        <v>3</v>
      </c>
      <c r="O33" s="43"/>
      <c r="P33" s="43"/>
      <c r="Q33" s="43"/>
      <c r="R33" s="21"/>
      <c r="S33" s="44"/>
      <c r="T33" s="43"/>
      <c r="U33" s="43"/>
      <c r="V33" s="21"/>
      <c r="W33" s="43"/>
      <c r="X33" s="43"/>
      <c r="Y33" s="43"/>
      <c r="Z33" s="21"/>
      <c r="AA33" s="44"/>
      <c r="AB33" s="43"/>
      <c r="AC33" s="43"/>
      <c r="AD33" s="21"/>
      <c r="AE33" s="43"/>
      <c r="AF33" s="43"/>
      <c r="AG33" s="43"/>
      <c r="AH33" s="23"/>
      <c r="AI33" s="146"/>
      <c r="AJ33" s="146"/>
      <c r="AK33" s="146"/>
      <c r="AL33" s="146"/>
      <c r="AM33" s="146"/>
    </row>
    <row r="34" spans="1:39" ht="15" customHeight="1">
      <c r="A34" s="137">
        <v>12</v>
      </c>
      <c r="B34" s="209" t="s">
        <v>170</v>
      </c>
      <c r="C34" s="135" t="s">
        <v>78</v>
      </c>
      <c r="D34" s="136"/>
      <c r="E34" s="136"/>
      <c r="F34" s="121">
        <f t="shared" si="6"/>
        <v>16</v>
      </c>
      <c r="G34" s="121">
        <f t="shared" si="7"/>
        <v>8</v>
      </c>
      <c r="H34" s="121">
        <f t="shared" si="8"/>
        <v>8</v>
      </c>
      <c r="I34" s="121">
        <f t="shared" si="9"/>
        <v>0</v>
      </c>
      <c r="J34" s="123">
        <f t="shared" si="10"/>
        <v>2</v>
      </c>
      <c r="K34" s="122"/>
      <c r="L34" s="122"/>
      <c r="M34" s="122"/>
      <c r="N34" s="124"/>
      <c r="O34" s="122"/>
      <c r="P34" s="122"/>
      <c r="Q34" s="122"/>
      <c r="R34" s="124"/>
      <c r="S34" s="134"/>
      <c r="T34" s="122"/>
      <c r="U34" s="122"/>
      <c r="V34" s="124"/>
      <c r="W34" s="122">
        <v>8</v>
      </c>
      <c r="X34" s="122">
        <v>8</v>
      </c>
      <c r="Y34" s="122"/>
      <c r="Z34" s="124">
        <v>2</v>
      </c>
      <c r="AA34" s="134"/>
      <c r="AB34" s="122"/>
      <c r="AC34" s="122"/>
      <c r="AD34" s="124"/>
      <c r="AE34" s="122"/>
      <c r="AF34" s="122"/>
      <c r="AG34" s="122"/>
      <c r="AH34" s="125"/>
      <c r="AI34" s="156"/>
      <c r="AJ34" s="157"/>
      <c r="AK34" s="157"/>
      <c r="AL34" s="157"/>
      <c r="AM34" s="157"/>
    </row>
    <row r="35" spans="1:39" ht="15" customHeight="1">
      <c r="A35" s="97">
        <v>13</v>
      </c>
      <c r="B35" s="209" t="s">
        <v>84</v>
      </c>
      <c r="C35" s="73" t="s">
        <v>75</v>
      </c>
      <c r="D35" s="73" t="s">
        <v>76</v>
      </c>
      <c r="E35" s="66"/>
      <c r="F35" s="39">
        <f t="shared" si="6"/>
        <v>36</v>
      </c>
      <c r="G35" s="39">
        <f t="shared" si="7"/>
        <v>16</v>
      </c>
      <c r="H35" s="39">
        <f t="shared" si="8"/>
        <v>20</v>
      </c>
      <c r="I35" s="39">
        <f t="shared" si="9"/>
        <v>0</v>
      </c>
      <c r="J35" s="17">
        <f t="shared" si="10"/>
        <v>7</v>
      </c>
      <c r="K35" s="43">
        <v>8</v>
      </c>
      <c r="L35" s="43">
        <v>12</v>
      </c>
      <c r="M35" s="43"/>
      <c r="N35" s="21">
        <v>4</v>
      </c>
      <c r="O35" s="43">
        <v>8</v>
      </c>
      <c r="P35" s="43">
        <v>8</v>
      </c>
      <c r="Q35" s="43"/>
      <c r="R35" s="21">
        <v>3</v>
      </c>
      <c r="S35" s="44"/>
      <c r="T35" s="43"/>
      <c r="U35" s="43"/>
      <c r="V35" s="21"/>
      <c r="W35" s="43"/>
      <c r="X35" s="43"/>
      <c r="Y35" s="43"/>
      <c r="Z35" s="21"/>
      <c r="AA35" s="44"/>
      <c r="AB35" s="43"/>
      <c r="AC35" s="43"/>
      <c r="AD35" s="21"/>
      <c r="AE35" s="43"/>
      <c r="AF35" s="43"/>
      <c r="AG35" s="43"/>
      <c r="AH35" s="23"/>
      <c r="AI35" s="146"/>
      <c r="AJ35" s="146"/>
      <c r="AK35" s="146"/>
      <c r="AL35" s="146"/>
      <c r="AM35" s="146"/>
    </row>
    <row r="36" spans="1:39" ht="15" customHeight="1">
      <c r="A36" s="97">
        <v>14</v>
      </c>
      <c r="B36" s="209" t="s">
        <v>86</v>
      </c>
      <c r="C36" s="73" t="s">
        <v>79</v>
      </c>
      <c r="D36" s="66"/>
      <c r="E36" s="66"/>
      <c r="F36" s="39">
        <f t="shared" si="6"/>
        <v>16</v>
      </c>
      <c r="G36" s="39">
        <f t="shared" si="7"/>
        <v>8</v>
      </c>
      <c r="H36" s="39">
        <f t="shared" si="8"/>
        <v>8</v>
      </c>
      <c r="I36" s="39">
        <f t="shared" si="9"/>
        <v>0</v>
      </c>
      <c r="J36" s="17">
        <f t="shared" si="10"/>
        <v>3</v>
      </c>
      <c r="K36" s="43"/>
      <c r="L36" s="43"/>
      <c r="M36" s="43"/>
      <c r="N36" s="21"/>
      <c r="O36" s="43"/>
      <c r="P36" s="43"/>
      <c r="Q36" s="43"/>
      <c r="R36" s="21"/>
      <c r="S36" s="44"/>
      <c r="T36" s="43"/>
      <c r="U36" s="43"/>
      <c r="V36" s="21"/>
      <c r="W36" s="43"/>
      <c r="X36" s="43"/>
      <c r="Y36" s="43"/>
      <c r="Z36" s="21"/>
      <c r="AA36" s="44">
        <v>8</v>
      </c>
      <c r="AB36" s="43">
        <v>8</v>
      </c>
      <c r="AC36" s="43"/>
      <c r="AD36" s="21">
        <v>3</v>
      </c>
      <c r="AE36" s="43"/>
      <c r="AF36" s="43"/>
      <c r="AG36" s="43"/>
      <c r="AH36" s="23"/>
      <c r="AI36" s="146"/>
      <c r="AJ36" s="146"/>
      <c r="AK36" s="146"/>
      <c r="AL36" s="146"/>
      <c r="AM36" s="146"/>
    </row>
    <row r="37" spans="1:39" ht="15" customHeight="1">
      <c r="A37" s="97">
        <v>15</v>
      </c>
      <c r="B37" s="209" t="s">
        <v>161</v>
      </c>
      <c r="C37" s="73"/>
      <c r="D37" s="73" t="s">
        <v>76</v>
      </c>
      <c r="E37" s="66"/>
      <c r="F37" s="39">
        <f t="shared" si="6"/>
        <v>20</v>
      </c>
      <c r="G37" s="39">
        <f t="shared" si="7"/>
        <v>10</v>
      </c>
      <c r="H37" s="39">
        <f t="shared" si="8"/>
        <v>10</v>
      </c>
      <c r="I37" s="39">
        <f t="shared" si="9"/>
        <v>0</v>
      </c>
      <c r="J37" s="17">
        <f t="shared" si="10"/>
        <v>3</v>
      </c>
      <c r="K37" s="43">
        <v>10</v>
      </c>
      <c r="L37" s="43">
        <v>10</v>
      </c>
      <c r="M37" s="43"/>
      <c r="N37" s="21">
        <v>3</v>
      </c>
      <c r="O37" s="43"/>
      <c r="P37" s="43"/>
      <c r="Q37" s="43"/>
      <c r="R37" s="21"/>
      <c r="S37" s="44"/>
      <c r="T37" s="43"/>
      <c r="U37" s="43"/>
      <c r="V37" s="21"/>
      <c r="W37" s="43"/>
      <c r="X37" s="43"/>
      <c r="Y37" s="43"/>
      <c r="Z37" s="21"/>
      <c r="AA37" s="44"/>
      <c r="AB37" s="43"/>
      <c r="AC37" s="43"/>
      <c r="AD37" s="21"/>
      <c r="AE37" s="43"/>
      <c r="AF37" s="43"/>
      <c r="AG37" s="43"/>
      <c r="AH37" s="23"/>
      <c r="AI37" s="146"/>
      <c r="AJ37" s="146"/>
      <c r="AK37" s="146"/>
      <c r="AL37" s="146"/>
      <c r="AM37" s="146"/>
    </row>
    <row r="38" spans="1:39" ht="15" customHeight="1">
      <c r="A38" s="97">
        <v>16</v>
      </c>
      <c r="B38" s="209" t="s">
        <v>87</v>
      </c>
      <c r="C38" s="128" t="s">
        <v>77</v>
      </c>
      <c r="D38" s="66"/>
      <c r="E38" s="66"/>
      <c r="F38" s="39">
        <f t="shared" si="6"/>
        <v>16</v>
      </c>
      <c r="G38" s="39">
        <f t="shared" si="7"/>
        <v>8</v>
      </c>
      <c r="H38" s="39">
        <f t="shared" si="8"/>
        <v>8</v>
      </c>
      <c r="I38" s="39">
        <f t="shared" si="9"/>
        <v>0</v>
      </c>
      <c r="J38" s="17">
        <f t="shared" si="10"/>
        <v>3</v>
      </c>
      <c r="K38" s="43"/>
      <c r="L38" s="43"/>
      <c r="M38" s="43"/>
      <c r="N38" s="21"/>
      <c r="O38" s="43"/>
      <c r="P38" s="43"/>
      <c r="Q38" s="43"/>
      <c r="R38" s="21"/>
      <c r="S38" s="44">
        <v>8</v>
      </c>
      <c r="T38" s="43">
        <v>8</v>
      </c>
      <c r="U38" s="43"/>
      <c r="V38" s="21">
        <v>3</v>
      </c>
      <c r="W38" s="43"/>
      <c r="X38" s="43"/>
      <c r="Y38" s="43"/>
      <c r="Z38" s="21"/>
      <c r="AA38" s="44"/>
      <c r="AB38" s="43"/>
      <c r="AC38" s="43"/>
      <c r="AD38" s="21"/>
      <c r="AE38" s="43"/>
      <c r="AF38" s="43"/>
      <c r="AG38" s="43"/>
      <c r="AH38" s="23"/>
      <c r="AI38" s="146"/>
      <c r="AJ38" s="146"/>
      <c r="AK38" s="146"/>
      <c r="AL38" s="146"/>
      <c r="AM38" s="146"/>
    </row>
    <row r="39" spans="1:39" ht="15" customHeight="1" thickBot="1">
      <c r="A39" s="67"/>
      <c r="B39" s="62" t="s">
        <v>57</v>
      </c>
      <c r="C39" s="37"/>
      <c r="D39" s="37"/>
      <c r="E39" s="37"/>
      <c r="F39" s="63">
        <f t="shared" ref="F39:AH39" si="11">SUM(F32:F38)</f>
        <v>142</v>
      </c>
      <c r="G39" s="63">
        <f t="shared" si="11"/>
        <v>68</v>
      </c>
      <c r="H39" s="63">
        <f t="shared" si="11"/>
        <v>74</v>
      </c>
      <c r="I39" s="63">
        <f t="shared" si="11"/>
        <v>0</v>
      </c>
      <c r="J39" s="18">
        <f t="shared" si="11"/>
        <v>23</v>
      </c>
      <c r="K39" s="63">
        <f t="shared" si="11"/>
        <v>36</v>
      </c>
      <c r="L39" s="63">
        <f t="shared" si="11"/>
        <v>42</v>
      </c>
      <c r="M39" s="63">
        <f t="shared" si="11"/>
        <v>0</v>
      </c>
      <c r="N39" s="18">
        <f t="shared" si="11"/>
        <v>12</v>
      </c>
      <c r="O39" s="63">
        <f t="shared" si="11"/>
        <v>8</v>
      </c>
      <c r="P39" s="63">
        <f t="shared" si="11"/>
        <v>8</v>
      </c>
      <c r="Q39" s="63">
        <f t="shared" si="11"/>
        <v>0</v>
      </c>
      <c r="R39" s="18">
        <f t="shared" si="11"/>
        <v>3</v>
      </c>
      <c r="S39" s="63">
        <f t="shared" si="11"/>
        <v>8</v>
      </c>
      <c r="T39" s="63">
        <f t="shared" si="11"/>
        <v>8</v>
      </c>
      <c r="U39" s="63">
        <f t="shared" si="11"/>
        <v>0</v>
      </c>
      <c r="V39" s="18">
        <f t="shared" si="11"/>
        <v>3</v>
      </c>
      <c r="W39" s="63">
        <f t="shared" si="11"/>
        <v>8</v>
      </c>
      <c r="X39" s="63">
        <f t="shared" si="11"/>
        <v>8</v>
      </c>
      <c r="Y39" s="63">
        <f t="shared" si="11"/>
        <v>0</v>
      </c>
      <c r="Z39" s="18">
        <f t="shared" si="11"/>
        <v>2</v>
      </c>
      <c r="AA39" s="63">
        <f t="shared" si="11"/>
        <v>8</v>
      </c>
      <c r="AB39" s="63">
        <f t="shared" si="11"/>
        <v>8</v>
      </c>
      <c r="AC39" s="63">
        <f t="shared" si="11"/>
        <v>0</v>
      </c>
      <c r="AD39" s="18">
        <f t="shared" si="11"/>
        <v>3</v>
      </c>
      <c r="AE39" s="63">
        <f t="shared" si="11"/>
        <v>0</v>
      </c>
      <c r="AF39" s="63">
        <f t="shared" si="11"/>
        <v>0</v>
      </c>
      <c r="AG39" s="63">
        <f t="shared" si="11"/>
        <v>0</v>
      </c>
      <c r="AH39" s="65">
        <f t="shared" si="11"/>
        <v>0</v>
      </c>
      <c r="AI39" s="146"/>
      <c r="AJ39" s="146"/>
      <c r="AK39" s="146"/>
      <c r="AL39" s="146"/>
      <c r="AM39" s="146"/>
    </row>
    <row r="40" spans="1:39" ht="15" customHeight="1" thickBot="1">
      <c r="A40" s="222" t="s">
        <v>88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4"/>
      <c r="AI40" s="146"/>
      <c r="AJ40" s="146"/>
      <c r="AK40" s="146"/>
      <c r="AL40" s="146"/>
      <c r="AM40" s="146"/>
    </row>
    <row r="41" spans="1:39" s="4" customFormat="1" ht="15" customHeight="1">
      <c r="A41" s="51">
        <v>17</v>
      </c>
      <c r="B41" s="210" t="s">
        <v>162</v>
      </c>
      <c r="C41" s="41" t="s">
        <v>77</v>
      </c>
      <c r="D41" s="130"/>
      <c r="E41" s="41"/>
      <c r="F41" s="39">
        <f t="shared" ref="F41:F66" si="12">SUM(G41,H41)</f>
        <v>32</v>
      </c>
      <c r="G41" s="39">
        <f t="shared" ref="G41:G67" si="13">SUM(K41,O41,S41,W41,AA41,AE41)</f>
        <v>16</v>
      </c>
      <c r="H41" s="39">
        <f t="shared" ref="H41:H67" si="14">SUM(L41,P41,T41,X41,AB41,AF41)</f>
        <v>16</v>
      </c>
      <c r="I41" s="39">
        <f t="shared" ref="I41:I67" si="15">SUM(M41,Q41,U41,Y41,AC41,AG41)</f>
        <v>0</v>
      </c>
      <c r="J41" s="17">
        <f t="shared" ref="J41:J67" si="16">SUM(N41,R41,V41,Z41,AD41,AH41)</f>
        <v>4</v>
      </c>
      <c r="K41" s="43"/>
      <c r="L41" s="43"/>
      <c r="M41" s="43"/>
      <c r="N41" s="21"/>
      <c r="O41" s="43"/>
      <c r="P41" s="43"/>
      <c r="Q41" s="43"/>
      <c r="R41" s="21"/>
      <c r="S41" s="132">
        <v>16</v>
      </c>
      <c r="T41" s="132">
        <v>16</v>
      </c>
      <c r="U41" s="132"/>
      <c r="V41" s="133">
        <v>4</v>
      </c>
      <c r="W41" s="43"/>
      <c r="X41" s="43"/>
      <c r="Y41" s="43"/>
      <c r="Z41" s="21"/>
      <c r="AA41" s="43"/>
      <c r="AB41" s="43"/>
      <c r="AC41" s="43"/>
      <c r="AD41" s="21"/>
      <c r="AE41" s="43"/>
      <c r="AF41" s="43"/>
      <c r="AG41" s="43"/>
      <c r="AH41" s="23"/>
      <c r="AI41" s="151"/>
      <c r="AJ41" s="152"/>
      <c r="AK41" s="152"/>
      <c r="AL41" s="152"/>
      <c r="AM41" s="152"/>
    </row>
    <row r="42" spans="1:39" s="4" customFormat="1" ht="15" customHeight="1">
      <c r="A42" s="51">
        <v>18</v>
      </c>
      <c r="B42" s="210" t="s">
        <v>169</v>
      </c>
      <c r="C42" s="129" t="s">
        <v>79</v>
      </c>
      <c r="D42" s="131"/>
      <c r="E42" s="129"/>
      <c r="F42" s="39">
        <v>28</v>
      </c>
      <c r="G42" s="39">
        <v>16</v>
      </c>
      <c r="H42" s="39">
        <v>12</v>
      </c>
      <c r="I42" s="39"/>
      <c r="J42" s="17">
        <v>4</v>
      </c>
      <c r="K42" s="43"/>
      <c r="L42" s="43"/>
      <c r="M42" s="43"/>
      <c r="N42" s="21"/>
      <c r="O42" s="43"/>
      <c r="P42" s="43"/>
      <c r="Q42" s="43"/>
      <c r="R42" s="21"/>
      <c r="S42" s="126"/>
      <c r="T42" s="126"/>
      <c r="U42" s="126"/>
      <c r="V42" s="127"/>
      <c r="W42" s="43"/>
      <c r="X42" s="43"/>
      <c r="Y42" s="43"/>
      <c r="Z42" s="21"/>
      <c r="AA42" s="43">
        <v>16</v>
      </c>
      <c r="AB42" s="43">
        <v>12</v>
      </c>
      <c r="AC42" s="43"/>
      <c r="AD42" s="21">
        <v>4</v>
      </c>
      <c r="AE42" s="43"/>
      <c r="AF42" s="43"/>
      <c r="AG42" s="43"/>
      <c r="AH42" s="23"/>
      <c r="AI42" s="147"/>
      <c r="AJ42" s="147"/>
      <c r="AK42" s="147"/>
      <c r="AL42" s="147"/>
      <c r="AM42" s="147"/>
    </row>
    <row r="43" spans="1:39" s="4" customFormat="1" ht="15" customHeight="1">
      <c r="A43" s="51">
        <v>19</v>
      </c>
      <c r="B43" s="206" t="s">
        <v>90</v>
      </c>
      <c r="C43" s="42"/>
      <c r="D43" s="42" t="s">
        <v>77</v>
      </c>
      <c r="E43" s="42"/>
      <c r="F43" s="39">
        <f t="shared" si="12"/>
        <v>20</v>
      </c>
      <c r="G43" s="39">
        <f t="shared" si="13"/>
        <v>8</v>
      </c>
      <c r="H43" s="39">
        <f t="shared" si="14"/>
        <v>12</v>
      </c>
      <c r="I43" s="39">
        <f t="shared" si="15"/>
        <v>0</v>
      </c>
      <c r="J43" s="17">
        <f t="shared" si="16"/>
        <v>3</v>
      </c>
      <c r="K43" s="43"/>
      <c r="L43" s="43"/>
      <c r="M43" s="43"/>
      <c r="N43" s="21"/>
      <c r="O43" s="43"/>
      <c r="P43" s="43"/>
      <c r="Q43" s="43"/>
      <c r="R43" s="21"/>
      <c r="S43" s="43">
        <v>8</v>
      </c>
      <c r="T43" s="43">
        <v>12</v>
      </c>
      <c r="U43" s="43"/>
      <c r="V43" s="21">
        <v>3</v>
      </c>
      <c r="W43" s="43"/>
      <c r="X43" s="43"/>
      <c r="Y43" s="43"/>
      <c r="Z43" s="21"/>
      <c r="AA43" s="43"/>
      <c r="AB43" s="43"/>
      <c r="AC43" s="43"/>
      <c r="AD43" s="21"/>
      <c r="AE43" s="43"/>
      <c r="AF43" s="43"/>
      <c r="AG43" s="43"/>
      <c r="AH43" s="23"/>
      <c r="AI43" s="147"/>
      <c r="AJ43" s="147"/>
      <c r="AK43" s="147"/>
      <c r="AL43" s="147"/>
      <c r="AM43" s="147"/>
    </row>
    <row r="44" spans="1:39" s="4" customFormat="1" ht="15" customHeight="1">
      <c r="A44" s="51">
        <v>20</v>
      </c>
      <c r="B44" s="206" t="s">
        <v>160</v>
      </c>
      <c r="C44" s="42" t="s">
        <v>76</v>
      </c>
      <c r="D44" s="42"/>
      <c r="E44" s="42"/>
      <c r="F44" s="39">
        <f t="shared" si="12"/>
        <v>16</v>
      </c>
      <c r="G44" s="39">
        <f t="shared" si="13"/>
        <v>8</v>
      </c>
      <c r="H44" s="39">
        <f t="shared" si="14"/>
        <v>8</v>
      </c>
      <c r="I44" s="39">
        <f t="shared" si="15"/>
        <v>0</v>
      </c>
      <c r="J44" s="17">
        <f t="shared" si="16"/>
        <v>3</v>
      </c>
      <c r="K44" s="43">
        <v>8</v>
      </c>
      <c r="L44" s="43">
        <v>8</v>
      </c>
      <c r="M44" s="43"/>
      <c r="N44" s="21">
        <v>3</v>
      </c>
      <c r="O44" s="43"/>
      <c r="P44" s="43"/>
      <c r="Q44" s="43"/>
      <c r="R44" s="21"/>
      <c r="S44" s="43"/>
      <c r="T44" s="43"/>
      <c r="U44" s="43"/>
      <c r="V44" s="21"/>
      <c r="W44" s="43"/>
      <c r="X44" s="43"/>
      <c r="Y44" s="43"/>
      <c r="Z44" s="21"/>
      <c r="AA44" s="43"/>
      <c r="AB44" s="43"/>
      <c r="AC44" s="43"/>
      <c r="AD44" s="21"/>
      <c r="AE44" s="43"/>
      <c r="AF44" s="43"/>
      <c r="AG44" s="43"/>
      <c r="AH44" s="23"/>
      <c r="AI44" s="147"/>
      <c r="AJ44" s="147"/>
      <c r="AK44" s="147"/>
      <c r="AL44" s="147"/>
      <c r="AM44" s="147"/>
    </row>
    <row r="45" spans="1:39" s="4" customFormat="1" ht="15" customHeight="1">
      <c r="A45" s="51">
        <v>21</v>
      </c>
      <c r="B45" s="206" t="s">
        <v>126</v>
      </c>
      <c r="C45" s="42" t="s">
        <v>75</v>
      </c>
      <c r="D45" s="42"/>
      <c r="E45" s="42"/>
      <c r="F45" s="39">
        <f t="shared" si="12"/>
        <v>14</v>
      </c>
      <c r="G45" s="39">
        <f t="shared" si="13"/>
        <v>6</v>
      </c>
      <c r="H45" s="39">
        <f t="shared" si="14"/>
        <v>8</v>
      </c>
      <c r="I45" s="39">
        <f t="shared" si="15"/>
        <v>0</v>
      </c>
      <c r="J45" s="17">
        <f t="shared" si="16"/>
        <v>4</v>
      </c>
      <c r="K45" s="43"/>
      <c r="L45" s="43"/>
      <c r="M45" s="43"/>
      <c r="N45" s="21"/>
      <c r="O45" s="43">
        <v>6</v>
      </c>
      <c r="P45" s="43">
        <v>8</v>
      </c>
      <c r="Q45" s="43"/>
      <c r="R45" s="21">
        <v>4</v>
      </c>
      <c r="S45" s="43"/>
      <c r="T45" s="43"/>
      <c r="U45" s="43"/>
      <c r="V45" s="21"/>
      <c r="W45" s="43"/>
      <c r="X45" s="43"/>
      <c r="Y45" s="43"/>
      <c r="Z45" s="21"/>
      <c r="AA45" s="43"/>
      <c r="AB45" s="43"/>
      <c r="AC45" s="43"/>
      <c r="AD45" s="21"/>
      <c r="AE45" s="43"/>
      <c r="AF45" s="43"/>
      <c r="AG45" s="43"/>
      <c r="AH45" s="23"/>
      <c r="AI45" s="151"/>
      <c r="AJ45" s="152"/>
      <c r="AK45" s="152"/>
      <c r="AL45" s="152"/>
      <c r="AM45" s="152"/>
    </row>
    <row r="46" spans="1:39" s="4" customFormat="1" ht="15" customHeight="1">
      <c r="A46" s="51">
        <v>22</v>
      </c>
      <c r="B46" s="206" t="s">
        <v>91</v>
      </c>
      <c r="C46" s="42"/>
      <c r="D46" s="42" t="s">
        <v>75</v>
      </c>
      <c r="E46" s="42"/>
      <c r="F46" s="39">
        <f t="shared" si="12"/>
        <v>16</v>
      </c>
      <c r="G46" s="39">
        <f t="shared" si="13"/>
        <v>8</v>
      </c>
      <c r="H46" s="39">
        <f t="shared" si="14"/>
        <v>8</v>
      </c>
      <c r="I46" s="39">
        <f t="shared" si="15"/>
        <v>0</v>
      </c>
      <c r="J46" s="17">
        <f t="shared" si="16"/>
        <v>3</v>
      </c>
      <c r="K46" s="43"/>
      <c r="L46" s="43"/>
      <c r="M46" s="43"/>
      <c r="N46" s="21"/>
      <c r="O46" s="43">
        <v>8</v>
      </c>
      <c r="P46" s="43">
        <v>8</v>
      </c>
      <c r="Q46" s="43"/>
      <c r="R46" s="21">
        <v>3</v>
      </c>
      <c r="S46" s="43"/>
      <c r="T46" s="43"/>
      <c r="U46" s="43"/>
      <c r="V46" s="21"/>
      <c r="W46" s="43"/>
      <c r="X46" s="43"/>
      <c r="Y46" s="43"/>
      <c r="Z46" s="21"/>
      <c r="AA46" s="43"/>
      <c r="AB46" s="43"/>
      <c r="AC46" s="43"/>
      <c r="AD46" s="21"/>
      <c r="AE46" s="43"/>
      <c r="AF46" s="43"/>
      <c r="AG46" s="43"/>
      <c r="AH46" s="23"/>
      <c r="AI46" s="147"/>
      <c r="AJ46" s="147"/>
      <c r="AK46" s="147"/>
      <c r="AL46" s="147"/>
      <c r="AM46" s="147"/>
    </row>
    <row r="47" spans="1:39" s="4" customFormat="1" ht="15" customHeight="1">
      <c r="A47" s="51">
        <v>23</v>
      </c>
      <c r="B47" s="206" t="s">
        <v>175</v>
      </c>
      <c r="C47" s="42" t="s">
        <v>77</v>
      </c>
      <c r="D47" s="42"/>
      <c r="E47" s="42"/>
      <c r="F47" s="39">
        <v>28</v>
      </c>
      <c r="G47" s="39">
        <v>16</v>
      </c>
      <c r="H47" s="39">
        <v>12</v>
      </c>
      <c r="I47" s="39"/>
      <c r="J47" s="17">
        <v>4</v>
      </c>
      <c r="K47" s="43"/>
      <c r="L47" s="43"/>
      <c r="M47" s="43"/>
      <c r="N47" s="21"/>
      <c r="O47" s="43"/>
      <c r="P47" s="43"/>
      <c r="Q47" s="43"/>
      <c r="R47" s="21"/>
      <c r="S47" s="43">
        <v>16</v>
      </c>
      <c r="T47" s="43">
        <v>12</v>
      </c>
      <c r="U47" s="43"/>
      <c r="V47" s="21">
        <v>4</v>
      </c>
      <c r="W47" s="43"/>
      <c r="X47" s="43"/>
      <c r="Y47" s="43"/>
      <c r="Z47" s="21"/>
      <c r="AA47" s="43"/>
      <c r="AB47" s="43"/>
      <c r="AC47" s="43"/>
      <c r="AD47" s="21"/>
      <c r="AE47" s="43"/>
      <c r="AF47" s="43"/>
      <c r="AG47" s="43"/>
      <c r="AH47" s="23"/>
      <c r="AI47" s="151"/>
      <c r="AJ47" s="152"/>
      <c r="AK47" s="152"/>
      <c r="AL47" s="152"/>
      <c r="AM47" s="152"/>
    </row>
    <row r="48" spans="1:39" s="4" customFormat="1" ht="15" customHeight="1">
      <c r="A48" s="51">
        <v>24</v>
      </c>
      <c r="B48" s="206" t="s">
        <v>176</v>
      </c>
      <c r="C48" s="42" t="s">
        <v>78</v>
      </c>
      <c r="D48" s="42"/>
      <c r="E48" s="42"/>
      <c r="F48" s="39">
        <f t="shared" si="12"/>
        <v>26</v>
      </c>
      <c r="G48" s="39">
        <v>16</v>
      </c>
      <c r="H48" s="39">
        <v>10</v>
      </c>
      <c r="I48" s="39">
        <f t="shared" si="15"/>
        <v>0</v>
      </c>
      <c r="J48" s="17">
        <v>4</v>
      </c>
      <c r="K48" s="43"/>
      <c r="L48" s="43"/>
      <c r="M48" s="43"/>
      <c r="N48" s="21"/>
      <c r="O48" s="43"/>
      <c r="P48" s="43"/>
      <c r="Q48" s="43"/>
      <c r="R48" s="21"/>
      <c r="S48" s="43"/>
      <c r="T48" s="43"/>
      <c r="U48" s="43"/>
      <c r="V48" s="21"/>
      <c r="W48" s="43">
        <v>16</v>
      </c>
      <c r="X48" s="43">
        <v>10</v>
      </c>
      <c r="Y48" s="43"/>
      <c r="Z48" s="21">
        <v>4</v>
      </c>
      <c r="AA48" s="43"/>
      <c r="AB48" s="43"/>
      <c r="AC48" s="43"/>
      <c r="AD48" s="21"/>
      <c r="AE48" s="43"/>
      <c r="AF48" s="43"/>
      <c r="AG48" s="43"/>
      <c r="AH48" s="23"/>
    </row>
    <row r="49" spans="1:44" s="4" customFormat="1" ht="18" customHeight="1">
      <c r="A49" s="51">
        <v>25</v>
      </c>
      <c r="B49" s="206" t="s">
        <v>92</v>
      </c>
      <c r="C49" s="42" t="s">
        <v>78</v>
      </c>
      <c r="D49" s="42"/>
      <c r="E49" s="42"/>
      <c r="F49" s="39">
        <v>20</v>
      </c>
      <c r="G49" s="39">
        <v>8</v>
      </c>
      <c r="H49" s="39">
        <v>12</v>
      </c>
      <c r="I49" s="39">
        <f t="shared" si="15"/>
        <v>0</v>
      </c>
      <c r="J49" s="17">
        <v>3</v>
      </c>
      <c r="K49" s="43"/>
      <c r="L49" s="43"/>
      <c r="M49" s="43"/>
      <c r="N49" s="21"/>
      <c r="O49" s="43"/>
      <c r="P49" s="43"/>
      <c r="Q49" s="43"/>
      <c r="R49" s="21"/>
      <c r="S49" s="43"/>
      <c r="T49" s="43"/>
      <c r="U49" s="43"/>
      <c r="V49" s="21"/>
      <c r="W49" s="43">
        <v>8</v>
      </c>
      <c r="X49" s="43">
        <v>12</v>
      </c>
      <c r="Y49" s="43"/>
      <c r="Z49" s="21">
        <v>3</v>
      </c>
      <c r="AA49" s="43"/>
      <c r="AB49" s="43"/>
      <c r="AC49" s="43"/>
      <c r="AD49" s="21"/>
      <c r="AE49" s="43"/>
      <c r="AF49" s="43"/>
      <c r="AG49" s="43"/>
      <c r="AH49" s="23"/>
    </row>
    <row r="50" spans="1:44" s="4" customFormat="1" ht="15" customHeight="1">
      <c r="A50" s="51">
        <v>26</v>
      </c>
      <c r="B50" s="206" t="s">
        <v>157</v>
      </c>
      <c r="C50" s="42"/>
      <c r="D50" s="42" t="s">
        <v>75</v>
      </c>
      <c r="E50" s="42"/>
      <c r="F50" s="39">
        <f t="shared" si="12"/>
        <v>14</v>
      </c>
      <c r="G50" s="39">
        <f t="shared" si="13"/>
        <v>6</v>
      </c>
      <c r="H50" s="39">
        <f t="shared" si="14"/>
        <v>8</v>
      </c>
      <c r="I50" s="39">
        <f t="shared" si="15"/>
        <v>0</v>
      </c>
      <c r="J50" s="17">
        <f t="shared" si="16"/>
        <v>3</v>
      </c>
      <c r="K50" s="43"/>
      <c r="L50" s="43"/>
      <c r="M50" s="43"/>
      <c r="N50" s="21"/>
      <c r="O50" s="43">
        <v>6</v>
      </c>
      <c r="P50" s="43">
        <v>8</v>
      </c>
      <c r="Q50" s="43"/>
      <c r="R50" s="21">
        <v>3</v>
      </c>
      <c r="S50" s="43"/>
      <c r="T50" s="43"/>
      <c r="U50" s="43"/>
      <c r="V50" s="21"/>
      <c r="W50" s="43"/>
      <c r="X50" s="43"/>
      <c r="Y50" s="43"/>
      <c r="Z50" s="21"/>
      <c r="AA50" s="43"/>
      <c r="AB50" s="43"/>
      <c r="AC50" s="43"/>
      <c r="AD50" s="21"/>
      <c r="AE50" s="43"/>
      <c r="AF50" s="43"/>
      <c r="AG50" s="43"/>
      <c r="AH50" s="23"/>
    </row>
    <row r="51" spans="1:44" s="4" customFormat="1" ht="15" customHeight="1">
      <c r="A51" s="51">
        <v>27</v>
      </c>
      <c r="B51" s="206" t="s">
        <v>93</v>
      </c>
      <c r="C51" s="42"/>
      <c r="D51" s="42" t="s">
        <v>77</v>
      </c>
      <c r="E51" s="42"/>
      <c r="F51" s="39">
        <f t="shared" si="12"/>
        <v>16</v>
      </c>
      <c r="G51" s="39">
        <f t="shared" si="13"/>
        <v>8</v>
      </c>
      <c r="H51" s="39">
        <f t="shared" si="14"/>
        <v>8</v>
      </c>
      <c r="I51" s="39">
        <f t="shared" si="15"/>
        <v>0</v>
      </c>
      <c r="J51" s="17">
        <f t="shared" si="16"/>
        <v>3</v>
      </c>
      <c r="K51" s="43"/>
      <c r="L51" s="43"/>
      <c r="M51" s="43"/>
      <c r="N51" s="21"/>
      <c r="O51" s="43"/>
      <c r="P51" s="43"/>
      <c r="Q51" s="43"/>
      <c r="R51" s="21"/>
      <c r="S51" s="43">
        <v>8</v>
      </c>
      <c r="T51" s="43">
        <v>8</v>
      </c>
      <c r="U51" s="43"/>
      <c r="V51" s="21">
        <v>3</v>
      </c>
      <c r="W51" s="43"/>
      <c r="X51" s="43"/>
      <c r="Y51" s="43"/>
      <c r="Z51" s="21"/>
      <c r="AA51" s="43"/>
      <c r="AB51" s="43"/>
      <c r="AC51" s="43"/>
      <c r="AD51" s="21"/>
      <c r="AE51" s="43"/>
      <c r="AF51" s="43"/>
      <c r="AG51" s="43"/>
      <c r="AH51" s="23"/>
    </row>
    <row r="52" spans="1:44" s="4" customFormat="1" ht="15" customHeight="1">
      <c r="A52" s="51">
        <v>28</v>
      </c>
      <c r="B52" s="206" t="s">
        <v>94</v>
      </c>
      <c r="C52" s="42" t="s">
        <v>79</v>
      </c>
      <c r="D52" s="42"/>
      <c r="E52" s="42"/>
      <c r="F52" s="39">
        <f t="shared" si="12"/>
        <v>16</v>
      </c>
      <c r="G52" s="39">
        <f t="shared" si="13"/>
        <v>8</v>
      </c>
      <c r="H52" s="39">
        <f t="shared" si="14"/>
        <v>8</v>
      </c>
      <c r="I52" s="39">
        <f t="shared" si="15"/>
        <v>0</v>
      </c>
      <c r="J52" s="17">
        <f t="shared" si="16"/>
        <v>3</v>
      </c>
      <c r="K52" s="43"/>
      <c r="L52" s="43"/>
      <c r="M52" s="43"/>
      <c r="N52" s="21"/>
      <c r="O52" s="43"/>
      <c r="P52" s="43"/>
      <c r="Q52" s="43"/>
      <c r="R52" s="21"/>
      <c r="S52" s="43"/>
      <c r="T52" s="43"/>
      <c r="U52" s="43"/>
      <c r="V52" s="21"/>
      <c r="W52" s="43"/>
      <c r="X52" s="43"/>
      <c r="Y52" s="43"/>
      <c r="Z52" s="21"/>
      <c r="AA52" s="43">
        <v>8</v>
      </c>
      <c r="AB52" s="43">
        <v>8</v>
      </c>
      <c r="AC52" s="43"/>
      <c r="AD52" s="21">
        <v>3</v>
      </c>
      <c r="AE52" s="43"/>
      <c r="AF52" s="43"/>
      <c r="AG52" s="43"/>
      <c r="AH52" s="23"/>
    </row>
    <row r="53" spans="1:44" s="4" customFormat="1" ht="15" customHeight="1">
      <c r="A53" s="51">
        <v>29</v>
      </c>
      <c r="B53" s="206" t="s">
        <v>95</v>
      </c>
      <c r="C53" s="42"/>
      <c r="D53" s="42" t="s">
        <v>78</v>
      </c>
      <c r="E53" s="42"/>
      <c r="F53" s="39">
        <f t="shared" si="12"/>
        <v>16</v>
      </c>
      <c r="G53" s="39">
        <f t="shared" si="13"/>
        <v>8</v>
      </c>
      <c r="H53" s="39">
        <f t="shared" si="14"/>
        <v>8</v>
      </c>
      <c r="I53" s="39">
        <f t="shared" si="15"/>
        <v>0</v>
      </c>
      <c r="J53" s="17">
        <f t="shared" si="16"/>
        <v>3</v>
      </c>
      <c r="K53" s="43"/>
      <c r="L53" s="43"/>
      <c r="M53" s="43"/>
      <c r="N53" s="21"/>
      <c r="O53" s="43"/>
      <c r="P53" s="43"/>
      <c r="Q53" s="43"/>
      <c r="R53" s="21"/>
      <c r="S53" s="43"/>
      <c r="T53" s="43"/>
      <c r="U53" s="43"/>
      <c r="V53" s="21"/>
      <c r="W53" s="43">
        <v>8</v>
      </c>
      <c r="X53" s="43">
        <v>8</v>
      </c>
      <c r="Y53" s="43"/>
      <c r="Z53" s="21">
        <v>3</v>
      </c>
      <c r="AA53" s="43"/>
      <c r="AB53" s="43"/>
      <c r="AC53" s="43"/>
      <c r="AD53" s="21"/>
      <c r="AE53" s="43"/>
      <c r="AF53" s="43"/>
      <c r="AG53" s="43"/>
      <c r="AH53" s="23"/>
    </row>
    <row r="54" spans="1:44" s="4" customFormat="1" ht="15" customHeight="1">
      <c r="A54" s="119">
        <v>30</v>
      </c>
      <c r="B54" s="206" t="s">
        <v>81</v>
      </c>
      <c r="C54" s="120" t="s">
        <v>75</v>
      </c>
      <c r="D54" s="120"/>
      <c r="E54" s="120"/>
      <c r="F54" s="121">
        <f t="shared" si="12"/>
        <v>16</v>
      </c>
      <c r="G54" s="121">
        <f t="shared" si="13"/>
        <v>8</v>
      </c>
      <c r="H54" s="121">
        <f t="shared" si="14"/>
        <v>8</v>
      </c>
      <c r="I54" s="121">
        <f t="shared" si="15"/>
        <v>0</v>
      </c>
      <c r="J54" s="123">
        <f t="shared" si="16"/>
        <v>3</v>
      </c>
      <c r="K54" s="122"/>
      <c r="L54" s="122"/>
      <c r="M54" s="122"/>
      <c r="N54" s="124"/>
      <c r="O54" s="122">
        <v>8</v>
      </c>
      <c r="P54" s="122">
        <v>8</v>
      </c>
      <c r="Q54" s="122"/>
      <c r="R54" s="124">
        <v>3</v>
      </c>
      <c r="S54" s="122"/>
      <c r="T54" s="122"/>
      <c r="U54" s="122"/>
      <c r="V54" s="124"/>
      <c r="W54" s="122"/>
      <c r="X54" s="122"/>
      <c r="Y54" s="122"/>
      <c r="Z54" s="124"/>
      <c r="AA54" s="122"/>
      <c r="AB54" s="122"/>
      <c r="AC54" s="122"/>
      <c r="AD54" s="124"/>
      <c r="AE54" s="122"/>
      <c r="AF54" s="122"/>
      <c r="AG54" s="122"/>
      <c r="AH54" s="125"/>
      <c r="AI54" s="151"/>
      <c r="AJ54" s="153"/>
      <c r="AK54" s="153"/>
      <c r="AL54" s="153"/>
      <c r="AM54" s="153"/>
      <c r="AN54" s="153"/>
      <c r="AO54" s="153"/>
      <c r="AP54" s="153"/>
      <c r="AQ54" s="153"/>
      <c r="AR54" s="153"/>
    </row>
    <row r="55" spans="1:44" s="4" customFormat="1" ht="15" customHeight="1">
      <c r="A55" s="51">
        <v>31</v>
      </c>
      <c r="B55" s="206" t="s">
        <v>168</v>
      </c>
      <c r="C55" s="42"/>
      <c r="D55" s="42" t="s">
        <v>77</v>
      </c>
      <c r="E55" s="42"/>
      <c r="F55" s="39">
        <f t="shared" si="12"/>
        <v>20</v>
      </c>
      <c r="G55" s="39">
        <f t="shared" si="13"/>
        <v>8</v>
      </c>
      <c r="H55" s="39">
        <f t="shared" si="14"/>
        <v>12</v>
      </c>
      <c r="I55" s="39">
        <f t="shared" si="15"/>
        <v>0</v>
      </c>
      <c r="J55" s="17">
        <f t="shared" si="16"/>
        <v>3</v>
      </c>
      <c r="K55" s="43"/>
      <c r="L55" s="43"/>
      <c r="M55" s="43"/>
      <c r="N55" s="21"/>
      <c r="O55" s="43"/>
      <c r="P55" s="43"/>
      <c r="Q55" s="43"/>
      <c r="R55" s="21"/>
      <c r="S55" s="43">
        <v>8</v>
      </c>
      <c r="T55" s="43">
        <v>12</v>
      </c>
      <c r="U55" s="43"/>
      <c r="V55" s="21">
        <v>3</v>
      </c>
      <c r="W55" s="43"/>
      <c r="X55" s="43"/>
      <c r="Y55" s="43"/>
      <c r="Z55" s="21"/>
      <c r="AA55" s="43"/>
      <c r="AB55" s="43"/>
      <c r="AC55" s="43"/>
      <c r="AD55" s="21"/>
      <c r="AE55" s="43"/>
      <c r="AF55" s="43"/>
      <c r="AG55" s="43"/>
      <c r="AH55" s="23"/>
    </row>
    <row r="56" spans="1:44" s="4" customFormat="1" ht="15" customHeight="1">
      <c r="A56" s="51">
        <v>32</v>
      </c>
      <c r="B56" s="206" t="s">
        <v>174</v>
      </c>
      <c r="C56" s="42"/>
      <c r="D56" s="42" t="s">
        <v>79</v>
      </c>
      <c r="E56" s="42"/>
      <c r="F56" s="39">
        <v>20</v>
      </c>
      <c r="G56" s="39">
        <v>8</v>
      </c>
      <c r="H56" s="39">
        <v>12</v>
      </c>
      <c r="I56" s="39">
        <v>0</v>
      </c>
      <c r="J56" s="17">
        <v>3</v>
      </c>
      <c r="K56" s="43"/>
      <c r="L56" s="43"/>
      <c r="M56" s="43"/>
      <c r="N56" s="21"/>
      <c r="O56" s="43"/>
      <c r="P56" s="43"/>
      <c r="Q56" s="43"/>
      <c r="R56" s="21"/>
      <c r="S56" s="43"/>
      <c r="T56" s="43"/>
      <c r="U56" s="43"/>
      <c r="V56" s="21"/>
      <c r="W56" s="43"/>
      <c r="X56" s="43"/>
      <c r="Y56" s="43"/>
      <c r="Z56" s="21"/>
      <c r="AA56" s="43">
        <v>8</v>
      </c>
      <c r="AB56" s="43">
        <v>12</v>
      </c>
      <c r="AC56" s="43"/>
      <c r="AD56" s="21">
        <v>3</v>
      </c>
      <c r="AE56" s="43"/>
      <c r="AF56" s="43"/>
      <c r="AG56" s="43"/>
      <c r="AH56" s="23"/>
    </row>
    <row r="57" spans="1:44" s="4" customFormat="1" ht="15" customHeight="1">
      <c r="A57" s="119">
        <v>33</v>
      </c>
      <c r="B57" s="206" t="s">
        <v>171</v>
      </c>
      <c r="C57" s="120"/>
      <c r="D57" s="120" t="s">
        <v>74</v>
      </c>
      <c r="E57" s="120"/>
      <c r="F57" s="121">
        <v>16</v>
      </c>
      <c r="G57" s="121">
        <v>8</v>
      </c>
      <c r="H57" s="121">
        <v>8</v>
      </c>
      <c r="I57" s="121">
        <v>0</v>
      </c>
      <c r="J57" s="123"/>
      <c r="K57" s="122"/>
      <c r="L57" s="122"/>
      <c r="M57" s="122"/>
      <c r="N57" s="124"/>
      <c r="O57" s="122"/>
      <c r="P57" s="122"/>
      <c r="Q57" s="122"/>
      <c r="R57" s="124"/>
      <c r="S57" s="122"/>
      <c r="T57" s="122"/>
      <c r="U57" s="122"/>
      <c r="V57" s="124"/>
      <c r="W57" s="122"/>
      <c r="X57" s="122"/>
      <c r="Y57" s="122"/>
      <c r="Z57" s="124"/>
      <c r="AA57" s="122"/>
      <c r="AB57" s="122"/>
      <c r="AC57" s="122"/>
      <c r="AD57" s="124"/>
      <c r="AE57" s="122"/>
      <c r="AF57" s="122"/>
      <c r="AG57" s="122"/>
      <c r="AH57" s="125"/>
    </row>
    <row r="58" spans="1:44" s="4" customFormat="1" ht="15" customHeight="1">
      <c r="A58" s="51">
        <v>34</v>
      </c>
      <c r="B58" s="206" t="s">
        <v>173</v>
      </c>
      <c r="C58" s="42"/>
      <c r="D58" s="42" t="s">
        <v>75</v>
      </c>
      <c r="E58" s="42"/>
      <c r="F58" s="39">
        <v>14</v>
      </c>
      <c r="G58" s="39">
        <v>6</v>
      </c>
      <c r="H58" s="39">
        <v>8</v>
      </c>
      <c r="I58" s="39"/>
      <c r="J58" s="17">
        <v>3</v>
      </c>
      <c r="K58" s="43"/>
      <c r="L58" s="43"/>
      <c r="M58" s="43"/>
      <c r="N58" s="21"/>
      <c r="O58" s="43">
        <v>6</v>
      </c>
      <c r="P58" s="43">
        <v>8</v>
      </c>
      <c r="Q58" s="43"/>
      <c r="R58" s="21">
        <v>3</v>
      </c>
      <c r="S58" s="43"/>
      <c r="T58" s="43"/>
      <c r="U58" s="43"/>
      <c r="V58" s="21"/>
      <c r="W58" s="43"/>
      <c r="X58" s="43"/>
      <c r="Y58" s="43"/>
      <c r="Z58" s="21"/>
      <c r="AA58" s="43"/>
      <c r="AB58" s="43"/>
      <c r="AC58" s="43"/>
      <c r="AD58" s="21"/>
      <c r="AE58" s="43"/>
      <c r="AF58" s="43"/>
      <c r="AG58" s="43"/>
      <c r="AH58" s="23"/>
    </row>
    <row r="59" spans="1:44" s="4" customFormat="1" ht="15" customHeight="1">
      <c r="A59" s="51">
        <v>35</v>
      </c>
      <c r="B59" s="206" t="s">
        <v>98</v>
      </c>
      <c r="C59" s="42"/>
      <c r="D59" s="42" t="s">
        <v>74</v>
      </c>
      <c r="E59" s="42"/>
      <c r="F59" s="39">
        <f t="shared" si="12"/>
        <v>20</v>
      </c>
      <c r="G59" s="39">
        <f t="shared" si="13"/>
        <v>8</v>
      </c>
      <c r="H59" s="39">
        <f t="shared" si="14"/>
        <v>12</v>
      </c>
      <c r="I59" s="39">
        <f t="shared" si="15"/>
        <v>0</v>
      </c>
      <c r="J59" s="17">
        <f t="shared" si="16"/>
        <v>2</v>
      </c>
      <c r="K59" s="43"/>
      <c r="L59" s="43"/>
      <c r="M59" s="43"/>
      <c r="N59" s="21"/>
      <c r="O59" s="43"/>
      <c r="P59" s="43"/>
      <c r="Q59" s="43"/>
      <c r="R59" s="21"/>
      <c r="S59" s="43"/>
      <c r="T59" s="43"/>
      <c r="U59" s="43"/>
      <c r="V59" s="21"/>
      <c r="W59" s="43"/>
      <c r="X59" s="43"/>
      <c r="Y59" s="43"/>
      <c r="Z59" s="21"/>
      <c r="AA59" s="43"/>
      <c r="AB59" s="43"/>
      <c r="AC59" s="43"/>
      <c r="AD59" s="21"/>
      <c r="AE59" s="43">
        <v>8</v>
      </c>
      <c r="AF59" s="43">
        <v>12</v>
      </c>
      <c r="AG59" s="43"/>
      <c r="AH59" s="23">
        <v>2</v>
      </c>
    </row>
    <row r="60" spans="1:44" s="4" customFormat="1" ht="15" customHeight="1">
      <c r="A60" s="51">
        <v>36</v>
      </c>
      <c r="B60" s="206" t="s">
        <v>99</v>
      </c>
      <c r="C60" s="42"/>
      <c r="D60" s="42" t="s">
        <v>78</v>
      </c>
      <c r="E60" s="42"/>
      <c r="F60" s="39">
        <f t="shared" si="12"/>
        <v>20</v>
      </c>
      <c r="G60" s="39">
        <f t="shared" si="13"/>
        <v>8</v>
      </c>
      <c r="H60" s="39">
        <f t="shared" si="14"/>
        <v>12</v>
      </c>
      <c r="I60" s="39">
        <f t="shared" si="15"/>
        <v>0</v>
      </c>
      <c r="J60" s="17">
        <f t="shared" si="16"/>
        <v>2</v>
      </c>
      <c r="K60" s="43"/>
      <c r="L60" s="43"/>
      <c r="M60" s="43"/>
      <c r="N60" s="21"/>
      <c r="O60" s="43"/>
      <c r="P60" s="43"/>
      <c r="Q60" s="43"/>
      <c r="R60" s="21"/>
      <c r="S60" s="43"/>
      <c r="T60" s="43"/>
      <c r="U60" s="43"/>
      <c r="V60" s="21"/>
      <c r="W60" s="43">
        <v>8</v>
      </c>
      <c r="X60" s="43">
        <v>12</v>
      </c>
      <c r="Y60" s="43"/>
      <c r="Z60" s="21">
        <v>2</v>
      </c>
      <c r="AA60" s="43"/>
      <c r="AB60" s="43"/>
      <c r="AC60" s="43"/>
      <c r="AD60" s="21"/>
      <c r="AE60" s="43"/>
      <c r="AF60" s="43"/>
      <c r="AG60" s="43"/>
      <c r="AH60" s="23"/>
    </row>
    <row r="61" spans="1:44" s="4" customFormat="1" ht="15" customHeight="1">
      <c r="A61" s="51">
        <v>37</v>
      </c>
      <c r="B61" s="206" t="s">
        <v>163</v>
      </c>
      <c r="C61" s="42" t="s">
        <v>76</v>
      </c>
      <c r="D61" s="42"/>
      <c r="E61" s="42"/>
      <c r="F61" s="39">
        <f t="shared" si="12"/>
        <v>16</v>
      </c>
      <c r="G61" s="39">
        <f t="shared" si="13"/>
        <v>8</v>
      </c>
      <c r="H61" s="39">
        <f t="shared" si="14"/>
        <v>8</v>
      </c>
      <c r="I61" s="39">
        <f t="shared" si="15"/>
        <v>0</v>
      </c>
      <c r="J61" s="17">
        <f t="shared" si="16"/>
        <v>2</v>
      </c>
      <c r="K61" s="43">
        <v>8</v>
      </c>
      <c r="L61" s="43">
        <v>8</v>
      </c>
      <c r="M61" s="43"/>
      <c r="N61" s="21">
        <v>2</v>
      </c>
      <c r="O61" s="43"/>
      <c r="P61" s="43"/>
      <c r="Q61" s="43"/>
      <c r="R61" s="21"/>
      <c r="S61" s="43"/>
      <c r="T61" s="43"/>
      <c r="U61" s="43"/>
      <c r="V61" s="21"/>
      <c r="W61" s="43"/>
      <c r="X61" s="43"/>
      <c r="Y61" s="43"/>
      <c r="Z61" s="21"/>
      <c r="AA61" s="43"/>
      <c r="AB61" s="43"/>
      <c r="AC61" s="43"/>
      <c r="AD61" s="21"/>
      <c r="AE61" s="43"/>
      <c r="AF61" s="43"/>
      <c r="AG61" s="43"/>
      <c r="AH61" s="23"/>
    </row>
    <row r="62" spans="1:44" s="4" customFormat="1" ht="15" customHeight="1">
      <c r="A62" s="51">
        <v>38</v>
      </c>
      <c r="B62" s="206" t="s">
        <v>100</v>
      </c>
      <c r="C62" s="42"/>
      <c r="D62" s="42" t="s">
        <v>76</v>
      </c>
      <c r="E62" s="42"/>
      <c r="F62" s="39">
        <f t="shared" si="12"/>
        <v>16</v>
      </c>
      <c r="G62" s="39">
        <f t="shared" si="13"/>
        <v>8</v>
      </c>
      <c r="H62" s="39">
        <f t="shared" si="14"/>
        <v>8</v>
      </c>
      <c r="I62" s="39">
        <f t="shared" si="15"/>
        <v>0</v>
      </c>
      <c r="J62" s="17">
        <f t="shared" si="16"/>
        <v>3</v>
      </c>
      <c r="K62" s="43">
        <v>8</v>
      </c>
      <c r="L62" s="43">
        <v>8</v>
      </c>
      <c r="M62" s="43"/>
      <c r="N62" s="21">
        <v>3</v>
      </c>
      <c r="O62" s="43"/>
      <c r="P62" s="43"/>
      <c r="Q62" s="43"/>
      <c r="R62" s="21"/>
      <c r="S62" s="43"/>
      <c r="T62" s="43"/>
      <c r="U62" s="43"/>
      <c r="V62" s="21"/>
      <c r="W62" s="43"/>
      <c r="X62" s="43"/>
      <c r="Y62" s="43"/>
      <c r="Z62" s="21"/>
      <c r="AA62" s="43"/>
      <c r="AB62" s="43"/>
      <c r="AC62" s="43"/>
      <c r="AD62" s="21"/>
      <c r="AE62" s="43"/>
      <c r="AF62" s="43"/>
      <c r="AG62" s="43"/>
      <c r="AH62" s="23"/>
    </row>
    <row r="63" spans="1:44" s="4" customFormat="1" ht="15" customHeight="1">
      <c r="A63" s="51">
        <v>39</v>
      </c>
      <c r="B63" s="206" t="s">
        <v>101</v>
      </c>
      <c r="C63" s="42" t="s">
        <v>78</v>
      </c>
      <c r="D63" s="42"/>
      <c r="E63" s="42"/>
      <c r="F63" s="39">
        <f t="shared" si="12"/>
        <v>20</v>
      </c>
      <c r="G63" s="39">
        <f t="shared" si="13"/>
        <v>8</v>
      </c>
      <c r="H63" s="39">
        <f t="shared" si="14"/>
        <v>12</v>
      </c>
      <c r="I63" s="39">
        <f t="shared" si="15"/>
        <v>0</v>
      </c>
      <c r="J63" s="17">
        <f t="shared" si="16"/>
        <v>3</v>
      </c>
      <c r="K63" s="43"/>
      <c r="L63" s="43"/>
      <c r="M63" s="43"/>
      <c r="N63" s="21"/>
      <c r="O63" s="43"/>
      <c r="P63" s="43"/>
      <c r="Q63" s="43"/>
      <c r="R63" s="21"/>
      <c r="S63" s="43"/>
      <c r="T63" s="43"/>
      <c r="U63" s="43"/>
      <c r="V63" s="21"/>
      <c r="W63" s="43"/>
      <c r="X63" s="43"/>
      <c r="Y63" s="43"/>
      <c r="Z63" s="21"/>
      <c r="AA63" s="43">
        <v>8</v>
      </c>
      <c r="AB63" s="43">
        <v>12</v>
      </c>
      <c r="AC63" s="43"/>
      <c r="AD63" s="21">
        <v>3</v>
      </c>
      <c r="AE63" s="43"/>
      <c r="AF63" s="43"/>
      <c r="AG63" s="43"/>
      <c r="AH63" s="23"/>
    </row>
    <row r="64" spans="1:44" s="4" customFormat="1" ht="15" customHeight="1">
      <c r="A64" s="51">
        <v>40</v>
      </c>
      <c r="B64" s="206" t="s">
        <v>102</v>
      </c>
      <c r="C64" s="42"/>
      <c r="D64" s="42" t="s">
        <v>75</v>
      </c>
      <c r="E64" s="42"/>
      <c r="F64" s="39">
        <f t="shared" si="12"/>
        <v>14</v>
      </c>
      <c r="G64" s="39">
        <v>6</v>
      </c>
      <c r="H64" s="39">
        <f t="shared" si="14"/>
        <v>8</v>
      </c>
      <c r="I64" s="39">
        <f t="shared" si="15"/>
        <v>0</v>
      </c>
      <c r="J64" s="17">
        <f t="shared" si="16"/>
        <v>2</v>
      </c>
      <c r="K64" s="43"/>
      <c r="L64" s="43"/>
      <c r="M64" s="43"/>
      <c r="N64" s="21"/>
      <c r="O64" s="43">
        <v>6</v>
      </c>
      <c r="P64" s="43">
        <v>8</v>
      </c>
      <c r="Q64" s="43"/>
      <c r="R64" s="21">
        <v>2</v>
      </c>
      <c r="S64" s="43"/>
      <c r="T64" s="43"/>
      <c r="U64" s="43"/>
      <c r="V64" s="21"/>
      <c r="W64" s="43"/>
      <c r="X64" s="43"/>
      <c r="Y64" s="43"/>
      <c r="Z64" s="21"/>
      <c r="AA64" s="43"/>
      <c r="AB64" s="43"/>
      <c r="AC64" s="43"/>
      <c r="AD64" s="21"/>
      <c r="AE64" s="43"/>
      <c r="AF64" s="43"/>
      <c r="AG64" s="43"/>
      <c r="AH64" s="23"/>
      <c r="AI64" s="151"/>
      <c r="AJ64" s="152"/>
      <c r="AK64" s="152"/>
      <c r="AL64" s="152"/>
      <c r="AM64" s="152"/>
      <c r="AN64" s="152"/>
      <c r="AO64" s="152"/>
    </row>
    <row r="65" spans="1:38" s="4" customFormat="1" ht="15" customHeight="1">
      <c r="A65" s="51">
        <v>41</v>
      </c>
      <c r="B65" s="206" t="s">
        <v>103</v>
      </c>
      <c r="C65" s="42"/>
      <c r="D65" s="42" t="s">
        <v>79</v>
      </c>
      <c r="E65" s="42"/>
      <c r="F65" s="39">
        <f t="shared" si="12"/>
        <v>16</v>
      </c>
      <c r="G65" s="39">
        <f t="shared" si="13"/>
        <v>8</v>
      </c>
      <c r="H65" s="39">
        <f t="shared" si="14"/>
        <v>8</v>
      </c>
      <c r="I65" s="39">
        <f t="shared" si="15"/>
        <v>0</v>
      </c>
      <c r="J65" s="17">
        <f t="shared" si="16"/>
        <v>3</v>
      </c>
      <c r="K65" s="43"/>
      <c r="L65" s="43"/>
      <c r="M65" s="43"/>
      <c r="N65" s="21"/>
      <c r="O65" s="43"/>
      <c r="P65" s="43"/>
      <c r="Q65" s="43"/>
      <c r="R65" s="21"/>
      <c r="S65" s="43"/>
      <c r="T65" s="43"/>
      <c r="U65" s="43"/>
      <c r="V65" s="21"/>
      <c r="W65" s="43"/>
      <c r="X65" s="43"/>
      <c r="Y65" s="43"/>
      <c r="Z65" s="21"/>
      <c r="AA65" s="43">
        <v>8</v>
      </c>
      <c r="AB65" s="43">
        <v>8</v>
      </c>
      <c r="AC65" s="43"/>
      <c r="AD65" s="21">
        <v>3</v>
      </c>
      <c r="AE65" s="43"/>
      <c r="AF65" s="43"/>
      <c r="AG65" s="43"/>
      <c r="AH65" s="23"/>
    </row>
    <row r="66" spans="1:38" s="4" customFormat="1" ht="15" customHeight="1">
      <c r="A66" s="51">
        <v>42</v>
      </c>
      <c r="B66" s="206" t="s">
        <v>104</v>
      </c>
      <c r="C66" s="42"/>
      <c r="D66" s="42" t="s">
        <v>75</v>
      </c>
      <c r="E66" s="42"/>
      <c r="F66" s="39">
        <f t="shared" si="12"/>
        <v>16</v>
      </c>
      <c r="G66" s="39">
        <f t="shared" si="13"/>
        <v>8</v>
      </c>
      <c r="H66" s="39">
        <f t="shared" si="14"/>
        <v>8</v>
      </c>
      <c r="I66" s="39">
        <f t="shared" si="15"/>
        <v>0</v>
      </c>
      <c r="J66" s="17">
        <f t="shared" si="16"/>
        <v>3</v>
      </c>
      <c r="K66" s="43"/>
      <c r="L66" s="43"/>
      <c r="M66" s="43"/>
      <c r="N66" s="21"/>
      <c r="O66" s="43">
        <v>8</v>
      </c>
      <c r="P66" s="43">
        <v>8</v>
      </c>
      <c r="Q66" s="43"/>
      <c r="R66" s="21">
        <v>3</v>
      </c>
      <c r="S66" s="43"/>
      <c r="T66" s="43"/>
      <c r="U66" s="43"/>
      <c r="V66" s="21"/>
      <c r="W66" s="43"/>
      <c r="X66" s="43"/>
      <c r="Y66" s="43"/>
      <c r="Z66" s="21"/>
      <c r="AA66" s="43"/>
      <c r="AB66" s="43"/>
      <c r="AC66" s="43"/>
      <c r="AD66" s="21"/>
      <c r="AE66" s="43"/>
      <c r="AF66" s="43"/>
      <c r="AG66" s="43"/>
      <c r="AH66" s="23"/>
    </row>
    <row r="67" spans="1:38" s="4" customFormat="1" ht="15" customHeight="1">
      <c r="A67" s="51">
        <v>43</v>
      </c>
      <c r="B67" s="211" t="s">
        <v>105</v>
      </c>
      <c r="C67" s="42" t="s">
        <v>79</v>
      </c>
      <c r="D67" s="42"/>
      <c r="E67" s="42"/>
      <c r="F67" s="39">
        <f>SUM(G67,H67:I67)</f>
        <v>16</v>
      </c>
      <c r="G67" s="39">
        <f t="shared" si="13"/>
        <v>8</v>
      </c>
      <c r="H67" s="39">
        <f t="shared" si="14"/>
        <v>8</v>
      </c>
      <c r="I67" s="39">
        <f t="shared" si="15"/>
        <v>0</v>
      </c>
      <c r="J67" s="17">
        <f t="shared" si="16"/>
        <v>3</v>
      </c>
      <c r="K67" s="43"/>
      <c r="L67" s="43"/>
      <c r="M67" s="43"/>
      <c r="N67" s="21"/>
      <c r="O67" s="43"/>
      <c r="P67" s="43"/>
      <c r="Q67" s="43"/>
      <c r="R67" s="21"/>
      <c r="S67" s="43"/>
      <c r="T67" s="43"/>
      <c r="U67" s="43"/>
      <c r="V67" s="21"/>
      <c r="W67" s="43"/>
      <c r="X67" s="43"/>
      <c r="Y67" s="43"/>
      <c r="Z67" s="21"/>
      <c r="AA67" s="43">
        <v>8</v>
      </c>
      <c r="AB67" s="43">
        <v>8</v>
      </c>
      <c r="AC67" s="43"/>
      <c r="AD67" s="21">
        <v>3</v>
      </c>
      <c r="AE67" s="43"/>
      <c r="AF67" s="43"/>
      <c r="AG67" s="43"/>
      <c r="AH67" s="23"/>
    </row>
    <row r="68" spans="1:38" ht="15" customHeight="1" thickBot="1">
      <c r="A68" s="49"/>
      <c r="B68" s="52" t="s">
        <v>89</v>
      </c>
      <c r="C68" s="26"/>
      <c r="D68" s="26"/>
      <c r="E68" s="26"/>
      <c r="F68" s="11">
        <f t="shared" ref="F68:AH68" si="17">SUM(F41:F67)</f>
        <v>502</v>
      </c>
      <c r="G68" s="11">
        <f t="shared" si="17"/>
        <v>240</v>
      </c>
      <c r="H68" s="11">
        <f t="shared" si="17"/>
        <v>262</v>
      </c>
      <c r="I68" s="11">
        <f t="shared" si="17"/>
        <v>0</v>
      </c>
      <c r="J68" s="19">
        <f t="shared" si="17"/>
        <v>79</v>
      </c>
      <c r="K68" s="46">
        <f t="shared" si="17"/>
        <v>24</v>
      </c>
      <c r="L68" s="46">
        <f t="shared" si="17"/>
        <v>24</v>
      </c>
      <c r="M68" s="46">
        <f t="shared" si="17"/>
        <v>0</v>
      </c>
      <c r="N68" s="19">
        <f t="shared" si="17"/>
        <v>8</v>
      </c>
      <c r="O68" s="46">
        <f t="shared" si="17"/>
        <v>48</v>
      </c>
      <c r="P68" s="46">
        <f t="shared" si="17"/>
        <v>56</v>
      </c>
      <c r="Q68" s="46">
        <f t="shared" si="17"/>
        <v>0</v>
      </c>
      <c r="R68" s="20">
        <f t="shared" si="17"/>
        <v>21</v>
      </c>
      <c r="S68" s="53">
        <f t="shared" si="17"/>
        <v>56</v>
      </c>
      <c r="T68" s="46">
        <f t="shared" si="17"/>
        <v>60</v>
      </c>
      <c r="U68" s="46">
        <f t="shared" si="17"/>
        <v>0</v>
      </c>
      <c r="V68" s="19">
        <f t="shared" si="17"/>
        <v>17</v>
      </c>
      <c r="W68" s="46">
        <f t="shared" si="17"/>
        <v>40</v>
      </c>
      <c r="X68" s="46">
        <f t="shared" si="17"/>
        <v>42</v>
      </c>
      <c r="Y68" s="46">
        <f t="shared" si="17"/>
        <v>0</v>
      </c>
      <c r="Z68" s="20">
        <f t="shared" si="17"/>
        <v>12</v>
      </c>
      <c r="AA68" s="12">
        <f t="shared" si="17"/>
        <v>56</v>
      </c>
      <c r="AB68" s="11">
        <f t="shared" si="17"/>
        <v>60</v>
      </c>
      <c r="AC68" s="11">
        <f t="shared" si="17"/>
        <v>0</v>
      </c>
      <c r="AD68" s="19">
        <f t="shared" si="17"/>
        <v>19</v>
      </c>
      <c r="AE68" s="11">
        <f t="shared" si="17"/>
        <v>8</v>
      </c>
      <c r="AF68" s="11">
        <f t="shared" si="17"/>
        <v>12</v>
      </c>
      <c r="AG68" s="11">
        <f t="shared" si="17"/>
        <v>0</v>
      </c>
      <c r="AH68" s="20">
        <f t="shared" si="17"/>
        <v>2</v>
      </c>
    </row>
    <row r="69" spans="1:38" ht="15" customHeight="1" thickBot="1">
      <c r="A69" s="225" t="s">
        <v>96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7"/>
    </row>
    <row r="70" spans="1:38" ht="15" customHeight="1" thickBot="1">
      <c r="A70" s="225" t="s">
        <v>112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7"/>
    </row>
    <row r="71" spans="1:38" ht="15" customHeight="1">
      <c r="A71" s="51"/>
      <c r="B71" s="72" t="s">
        <v>136</v>
      </c>
      <c r="C71" s="42"/>
      <c r="D71" s="42" t="s">
        <v>77</v>
      </c>
      <c r="E71" s="42"/>
      <c r="F71" s="39">
        <f t="shared" ref="F71:F76" si="18">SUM(G71,H71)</f>
        <v>24</v>
      </c>
      <c r="G71" s="39">
        <f t="shared" ref="G71:J76" si="19">SUM(K71,O71,S71,W71,AA71,AE71)</f>
        <v>12</v>
      </c>
      <c r="H71" s="39">
        <f t="shared" si="19"/>
        <v>12</v>
      </c>
      <c r="I71" s="39">
        <f t="shared" si="19"/>
        <v>0</v>
      </c>
      <c r="J71" s="17">
        <f t="shared" si="19"/>
        <v>2</v>
      </c>
      <c r="K71" s="43"/>
      <c r="L71" s="43"/>
      <c r="M71" s="43"/>
      <c r="N71" s="21"/>
      <c r="O71" s="43"/>
      <c r="P71" s="43"/>
      <c r="Q71" s="43"/>
      <c r="R71" s="21"/>
      <c r="S71" s="47"/>
      <c r="T71" s="47"/>
      <c r="U71" s="47"/>
      <c r="V71" s="32"/>
      <c r="W71" s="47">
        <v>12</v>
      </c>
      <c r="X71" s="47">
        <v>12</v>
      </c>
      <c r="Y71" s="47"/>
      <c r="Z71" s="32">
        <v>2</v>
      </c>
      <c r="AA71" s="43"/>
      <c r="AB71" s="43"/>
      <c r="AC71" s="43"/>
      <c r="AD71" s="21"/>
      <c r="AE71" s="43"/>
      <c r="AF71" s="43"/>
      <c r="AG71" s="43"/>
      <c r="AH71" s="23"/>
    </row>
    <row r="72" spans="1:38" ht="15" customHeight="1">
      <c r="A72" s="51"/>
      <c r="B72" s="72" t="s">
        <v>97</v>
      </c>
      <c r="C72" s="42"/>
      <c r="D72" s="42" t="s">
        <v>77</v>
      </c>
      <c r="E72" s="42"/>
      <c r="F72" s="39">
        <f t="shared" si="18"/>
        <v>24</v>
      </c>
      <c r="G72" s="39">
        <f t="shared" si="19"/>
        <v>12</v>
      </c>
      <c r="H72" s="39">
        <f t="shared" si="19"/>
        <v>12</v>
      </c>
      <c r="I72" s="39">
        <f t="shared" si="19"/>
        <v>0</v>
      </c>
      <c r="J72" s="17">
        <f t="shared" si="19"/>
        <v>3</v>
      </c>
      <c r="K72" s="43"/>
      <c r="L72" s="43"/>
      <c r="M72" s="43"/>
      <c r="N72" s="21"/>
      <c r="O72" s="43"/>
      <c r="P72" s="43"/>
      <c r="Q72" s="43"/>
      <c r="R72" s="21"/>
      <c r="S72" s="43">
        <v>12</v>
      </c>
      <c r="T72" s="43">
        <v>12</v>
      </c>
      <c r="U72" s="43"/>
      <c r="V72" s="21">
        <v>3</v>
      </c>
      <c r="W72" s="43"/>
      <c r="X72" s="43"/>
      <c r="Y72" s="43"/>
      <c r="Z72" s="21"/>
      <c r="AA72" s="43"/>
      <c r="AB72" s="43"/>
      <c r="AC72" s="43"/>
      <c r="AD72" s="21"/>
      <c r="AE72" s="43"/>
      <c r="AF72" s="43"/>
      <c r="AG72" s="43"/>
      <c r="AH72" s="23"/>
    </row>
    <row r="73" spans="1:38" ht="15" customHeight="1">
      <c r="A73" s="51"/>
      <c r="B73" s="72" t="s">
        <v>107</v>
      </c>
      <c r="C73" s="42"/>
      <c r="D73" s="42" t="s">
        <v>78</v>
      </c>
      <c r="E73" s="42"/>
      <c r="F73" s="39">
        <f t="shared" si="18"/>
        <v>24</v>
      </c>
      <c r="G73" s="39">
        <f t="shared" si="19"/>
        <v>12</v>
      </c>
      <c r="H73" s="39">
        <f t="shared" si="19"/>
        <v>12</v>
      </c>
      <c r="I73" s="39">
        <f t="shared" si="19"/>
        <v>0</v>
      </c>
      <c r="J73" s="17">
        <f t="shared" si="19"/>
        <v>3</v>
      </c>
      <c r="K73" s="43"/>
      <c r="L73" s="43"/>
      <c r="M73" s="43"/>
      <c r="N73" s="21"/>
      <c r="O73" s="43"/>
      <c r="P73" s="43"/>
      <c r="Q73" s="43"/>
      <c r="R73" s="21"/>
      <c r="S73" s="43">
        <v>12</v>
      </c>
      <c r="T73" s="43">
        <v>12</v>
      </c>
      <c r="U73" s="43"/>
      <c r="V73" s="21">
        <v>3</v>
      </c>
      <c r="W73" s="43"/>
      <c r="X73" s="43"/>
      <c r="Y73" s="43"/>
      <c r="Z73" s="21"/>
      <c r="AA73" s="43"/>
      <c r="AB73" s="43"/>
      <c r="AC73" s="43"/>
      <c r="AD73" s="21"/>
      <c r="AE73" s="43"/>
      <c r="AF73" s="43"/>
      <c r="AG73" s="43"/>
      <c r="AH73" s="23"/>
    </row>
    <row r="74" spans="1:38" ht="15" customHeight="1">
      <c r="A74" s="51"/>
      <c r="B74" s="72" t="s">
        <v>108</v>
      </c>
      <c r="C74" s="42"/>
      <c r="D74" s="42" t="s">
        <v>78</v>
      </c>
      <c r="E74" s="42"/>
      <c r="F74" s="39">
        <f t="shared" si="18"/>
        <v>24</v>
      </c>
      <c r="G74" s="39">
        <f t="shared" si="19"/>
        <v>12</v>
      </c>
      <c r="H74" s="39">
        <f t="shared" si="19"/>
        <v>12</v>
      </c>
      <c r="I74" s="39">
        <f t="shared" si="19"/>
        <v>0</v>
      </c>
      <c r="J74" s="17">
        <f t="shared" si="19"/>
        <v>2</v>
      </c>
      <c r="K74" s="43"/>
      <c r="L74" s="43"/>
      <c r="M74" s="43"/>
      <c r="N74" s="21"/>
      <c r="O74" s="43"/>
      <c r="P74" s="43"/>
      <c r="Q74" s="43"/>
      <c r="R74" s="21"/>
      <c r="S74" s="43"/>
      <c r="T74" s="43"/>
      <c r="U74" s="43"/>
      <c r="V74" s="21"/>
      <c r="W74" s="43"/>
      <c r="X74" s="43"/>
      <c r="Y74" s="43"/>
      <c r="Z74" s="21"/>
      <c r="AA74" s="43">
        <v>12</v>
      </c>
      <c r="AB74" s="43">
        <v>12</v>
      </c>
      <c r="AC74" s="43"/>
      <c r="AD74" s="21">
        <v>2</v>
      </c>
      <c r="AE74" s="43"/>
      <c r="AF74" s="43"/>
      <c r="AG74" s="43"/>
      <c r="AH74" s="23"/>
    </row>
    <row r="75" spans="1:38" ht="15" customHeight="1">
      <c r="A75" s="51"/>
      <c r="B75" s="72" t="s">
        <v>109</v>
      </c>
      <c r="C75" s="42"/>
      <c r="D75" s="42" t="s">
        <v>78</v>
      </c>
      <c r="E75" s="42"/>
      <c r="F75" s="39">
        <f t="shared" si="18"/>
        <v>24</v>
      </c>
      <c r="G75" s="39">
        <f t="shared" si="19"/>
        <v>12</v>
      </c>
      <c r="H75" s="39">
        <f t="shared" si="19"/>
        <v>12</v>
      </c>
      <c r="I75" s="39">
        <f t="shared" si="19"/>
        <v>0</v>
      </c>
      <c r="J75" s="17">
        <f t="shared" si="19"/>
        <v>2</v>
      </c>
      <c r="K75" s="43"/>
      <c r="L75" s="43"/>
      <c r="M75" s="43"/>
      <c r="N75" s="21"/>
      <c r="O75" s="43"/>
      <c r="P75" s="43"/>
      <c r="Q75" s="43"/>
      <c r="R75" s="21"/>
      <c r="S75" s="43"/>
      <c r="T75" s="43"/>
      <c r="U75" s="43"/>
      <c r="V75" s="21"/>
      <c r="W75" s="43">
        <v>12</v>
      </c>
      <c r="X75" s="43">
        <v>12</v>
      </c>
      <c r="Y75" s="43"/>
      <c r="Z75" s="21">
        <v>2</v>
      </c>
      <c r="AA75" s="43"/>
      <c r="AB75" s="43"/>
      <c r="AC75" s="43"/>
      <c r="AD75" s="21"/>
      <c r="AE75" s="43"/>
      <c r="AF75" s="43"/>
      <c r="AG75" s="43"/>
      <c r="AH75" s="23"/>
    </row>
    <row r="76" spans="1:38" ht="15" customHeight="1">
      <c r="A76" s="51"/>
      <c r="B76" s="72" t="s">
        <v>110</v>
      </c>
      <c r="C76" s="42"/>
      <c r="D76" s="42" t="s">
        <v>78</v>
      </c>
      <c r="E76" s="42"/>
      <c r="F76" s="39">
        <f t="shared" si="18"/>
        <v>24</v>
      </c>
      <c r="G76" s="39">
        <f t="shared" si="19"/>
        <v>12</v>
      </c>
      <c r="H76" s="39">
        <f t="shared" si="19"/>
        <v>12</v>
      </c>
      <c r="I76" s="39">
        <f t="shared" si="19"/>
        <v>0</v>
      </c>
      <c r="J76" s="17">
        <f t="shared" si="19"/>
        <v>2</v>
      </c>
      <c r="K76" s="43"/>
      <c r="L76" s="43"/>
      <c r="M76" s="43"/>
      <c r="N76" s="21"/>
      <c r="O76" s="43"/>
      <c r="P76" s="43"/>
      <c r="Q76" s="43"/>
      <c r="R76" s="21"/>
      <c r="S76" s="43"/>
      <c r="T76" s="43"/>
      <c r="U76" s="43"/>
      <c r="V76" s="21"/>
      <c r="W76" s="43">
        <v>12</v>
      </c>
      <c r="X76" s="43">
        <v>12</v>
      </c>
      <c r="Y76" s="43"/>
      <c r="Z76" s="21">
        <v>2</v>
      </c>
      <c r="AA76" s="43"/>
      <c r="AB76" s="43"/>
      <c r="AC76" s="43"/>
      <c r="AD76" s="21"/>
      <c r="AE76" s="43"/>
      <c r="AF76" s="43"/>
      <c r="AG76" s="43"/>
      <c r="AH76" s="23"/>
    </row>
    <row r="77" spans="1:38" ht="15" customHeight="1" thickBot="1">
      <c r="A77" s="69"/>
      <c r="B77" s="70" t="s">
        <v>129</v>
      </c>
      <c r="C77" s="71"/>
      <c r="D77" s="71"/>
      <c r="E77" s="71"/>
      <c r="F77" s="11">
        <f t="shared" ref="F77:AH77" si="20">SUM(F71:F76)</f>
        <v>144</v>
      </c>
      <c r="G77" s="11">
        <f t="shared" si="20"/>
        <v>72</v>
      </c>
      <c r="H77" s="11">
        <f t="shared" si="20"/>
        <v>72</v>
      </c>
      <c r="I77" s="11">
        <f t="shared" si="20"/>
        <v>0</v>
      </c>
      <c r="J77" s="19">
        <f t="shared" si="20"/>
        <v>14</v>
      </c>
      <c r="K77" s="46">
        <f t="shared" si="20"/>
        <v>0</v>
      </c>
      <c r="L77" s="46">
        <f t="shared" si="20"/>
        <v>0</v>
      </c>
      <c r="M77" s="46">
        <f t="shared" si="20"/>
        <v>0</v>
      </c>
      <c r="N77" s="19">
        <f t="shared" si="20"/>
        <v>0</v>
      </c>
      <c r="O77" s="46">
        <f t="shared" si="20"/>
        <v>0</v>
      </c>
      <c r="P77" s="46">
        <f t="shared" si="20"/>
        <v>0</v>
      </c>
      <c r="Q77" s="46">
        <f t="shared" si="20"/>
        <v>0</v>
      </c>
      <c r="R77" s="20">
        <f t="shared" si="20"/>
        <v>0</v>
      </c>
      <c r="S77" s="53">
        <f t="shared" si="20"/>
        <v>24</v>
      </c>
      <c r="T77" s="46">
        <f t="shared" si="20"/>
        <v>24</v>
      </c>
      <c r="U77" s="46">
        <f t="shared" si="20"/>
        <v>0</v>
      </c>
      <c r="V77" s="19">
        <f t="shared" si="20"/>
        <v>6</v>
      </c>
      <c r="W77" s="46">
        <f t="shared" si="20"/>
        <v>36</v>
      </c>
      <c r="X77" s="46">
        <f t="shared" si="20"/>
        <v>36</v>
      </c>
      <c r="Y77" s="46">
        <f t="shared" si="20"/>
        <v>0</v>
      </c>
      <c r="Z77" s="20">
        <f t="shared" si="20"/>
        <v>6</v>
      </c>
      <c r="AA77" s="12">
        <f t="shared" si="20"/>
        <v>12</v>
      </c>
      <c r="AB77" s="11">
        <f t="shared" si="20"/>
        <v>12</v>
      </c>
      <c r="AC77" s="11">
        <f t="shared" si="20"/>
        <v>0</v>
      </c>
      <c r="AD77" s="19">
        <f t="shared" si="20"/>
        <v>2</v>
      </c>
      <c r="AE77" s="11">
        <f t="shared" si="20"/>
        <v>0</v>
      </c>
      <c r="AF77" s="11">
        <f t="shared" si="20"/>
        <v>0</v>
      </c>
      <c r="AG77" s="11">
        <f t="shared" si="20"/>
        <v>0</v>
      </c>
      <c r="AH77" s="20">
        <f t="shared" si="20"/>
        <v>0</v>
      </c>
    </row>
    <row r="78" spans="1:38" ht="15" customHeight="1" thickBot="1">
      <c r="A78" s="216" t="s">
        <v>113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8"/>
    </row>
    <row r="79" spans="1:38" ht="15" customHeight="1">
      <c r="A79" s="94">
        <v>44</v>
      </c>
      <c r="B79" s="212" t="s">
        <v>115</v>
      </c>
      <c r="C79" s="36"/>
      <c r="D79" s="42" t="s">
        <v>78</v>
      </c>
      <c r="E79" s="36"/>
      <c r="F79" s="68">
        <f t="shared" ref="F79:F85" si="21">SUM(G79,H79)</f>
        <v>24</v>
      </c>
      <c r="G79" s="68">
        <f t="shared" ref="G79:J85" si="22">SUM(K79,O79,S79,W79,AA79,AE79)</f>
        <v>12</v>
      </c>
      <c r="H79" s="68">
        <f t="shared" si="22"/>
        <v>12</v>
      </c>
      <c r="I79" s="68">
        <f t="shared" si="22"/>
        <v>0</v>
      </c>
      <c r="J79" s="31">
        <f t="shared" si="22"/>
        <v>3</v>
      </c>
      <c r="K79" s="47"/>
      <c r="L79" s="47"/>
      <c r="M79" s="47"/>
      <c r="N79" s="32"/>
      <c r="O79" s="47"/>
      <c r="P79" s="47"/>
      <c r="Q79" s="47"/>
      <c r="R79" s="32"/>
      <c r="S79" s="47"/>
      <c r="T79" s="47"/>
      <c r="U79" s="47"/>
      <c r="V79" s="32"/>
      <c r="W79" s="47">
        <v>12</v>
      </c>
      <c r="X79" s="47">
        <v>12</v>
      </c>
      <c r="Y79" s="47"/>
      <c r="Z79" s="32">
        <v>3</v>
      </c>
      <c r="AA79" s="47"/>
      <c r="AB79" s="47"/>
      <c r="AC79" s="47"/>
      <c r="AD79" s="32"/>
      <c r="AE79" s="47"/>
      <c r="AF79" s="47"/>
      <c r="AG79" s="47"/>
      <c r="AH79" s="33"/>
      <c r="AI79" s="148"/>
      <c r="AJ79" s="149"/>
      <c r="AK79" s="149"/>
      <c r="AL79" s="149"/>
    </row>
    <row r="80" spans="1:38" ht="15" customHeight="1">
      <c r="A80" s="51">
        <v>45</v>
      </c>
      <c r="B80" s="209" t="s">
        <v>116</v>
      </c>
      <c r="C80" s="27"/>
      <c r="D80" s="42" t="s">
        <v>77</v>
      </c>
      <c r="E80" s="27"/>
      <c r="F80" s="39">
        <f t="shared" si="21"/>
        <v>24</v>
      </c>
      <c r="G80" s="39">
        <f t="shared" si="22"/>
        <v>12</v>
      </c>
      <c r="H80" s="39">
        <f t="shared" si="22"/>
        <v>12</v>
      </c>
      <c r="I80" s="39">
        <f t="shared" si="22"/>
        <v>0</v>
      </c>
      <c r="J80" s="17">
        <f t="shared" si="22"/>
        <v>4</v>
      </c>
      <c r="K80" s="43"/>
      <c r="L80" s="43"/>
      <c r="M80" s="43"/>
      <c r="N80" s="21"/>
      <c r="O80" s="43"/>
      <c r="P80" s="43"/>
      <c r="Q80" s="43"/>
      <c r="R80" s="21"/>
      <c r="S80" s="43">
        <v>12</v>
      </c>
      <c r="T80" s="43">
        <v>12</v>
      </c>
      <c r="U80" s="43"/>
      <c r="V80" s="21">
        <v>4</v>
      </c>
      <c r="W80" s="43"/>
      <c r="X80" s="43"/>
      <c r="Y80" s="43"/>
      <c r="Z80" s="21"/>
      <c r="AA80" s="43"/>
      <c r="AB80" s="43"/>
      <c r="AC80" s="43"/>
      <c r="AD80" s="21"/>
      <c r="AE80" s="43"/>
      <c r="AF80" s="43"/>
      <c r="AG80" s="43"/>
      <c r="AH80" s="23"/>
      <c r="AI80" s="139"/>
      <c r="AJ80" s="139"/>
      <c r="AK80" s="139"/>
      <c r="AL80" s="139"/>
    </row>
    <row r="81" spans="1:38" ht="15" customHeight="1">
      <c r="A81" s="51">
        <v>46</v>
      </c>
      <c r="B81" s="209" t="s">
        <v>172</v>
      </c>
      <c r="C81" s="27"/>
      <c r="D81" s="42" t="s">
        <v>79</v>
      </c>
      <c r="E81" s="27"/>
      <c r="F81" s="39">
        <v>14</v>
      </c>
      <c r="G81" s="39">
        <v>6</v>
      </c>
      <c r="H81" s="39">
        <v>8</v>
      </c>
      <c r="I81" s="39"/>
      <c r="J81" s="17">
        <v>3</v>
      </c>
      <c r="K81" s="43"/>
      <c r="L81" s="43"/>
      <c r="M81" s="43"/>
      <c r="N81" s="21"/>
      <c r="O81" s="43"/>
      <c r="P81" s="43"/>
      <c r="Q81" s="43"/>
      <c r="R81" s="21"/>
      <c r="S81" s="43"/>
      <c r="T81" s="43"/>
      <c r="U81" s="43"/>
      <c r="V81" s="21"/>
      <c r="W81" s="43"/>
      <c r="X81" s="43"/>
      <c r="Y81" s="43"/>
      <c r="Z81" s="21"/>
      <c r="AA81" s="43">
        <v>6</v>
      </c>
      <c r="AB81" s="43">
        <v>8</v>
      </c>
      <c r="AC81" s="43"/>
      <c r="AD81" s="21">
        <v>3</v>
      </c>
      <c r="AE81" s="43"/>
      <c r="AF81" s="43"/>
      <c r="AG81" s="43"/>
      <c r="AH81" s="23"/>
      <c r="AI81" s="139"/>
      <c r="AJ81" s="139"/>
      <c r="AK81" s="139"/>
      <c r="AL81" s="139"/>
    </row>
    <row r="82" spans="1:38" ht="15" customHeight="1">
      <c r="A82" s="51">
        <v>47</v>
      </c>
      <c r="B82" s="209" t="s">
        <v>117</v>
      </c>
      <c r="C82" s="27"/>
      <c r="D82" s="42" t="s">
        <v>77</v>
      </c>
      <c r="E82" s="27"/>
      <c r="F82" s="39">
        <f t="shared" si="21"/>
        <v>24</v>
      </c>
      <c r="G82" s="39">
        <f t="shared" si="22"/>
        <v>12</v>
      </c>
      <c r="H82" s="39">
        <f t="shared" si="22"/>
        <v>12</v>
      </c>
      <c r="I82" s="39">
        <f t="shared" si="22"/>
        <v>0</v>
      </c>
      <c r="J82" s="17">
        <f t="shared" si="22"/>
        <v>4</v>
      </c>
      <c r="K82" s="43"/>
      <c r="L82" s="43"/>
      <c r="M82" s="43"/>
      <c r="N82" s="21"/>
      <c r="O82" s="43"/>
      <c r="P82" s="43"/>
      <c r="Q82" s="43"/>
      <c r="R82" s="21"/>
      <c r="S82" s="43">
        <v>12</v>
      </c>
      <c r="T82" s="43">
        <v>12</v>
      </c>
      <c r="U82" s="43"/>
      <c r="V82" s="21">
        <v>4</v>
      </c>
      <c r="W82" s="43"/>
      <c r="X82" s="43"/>
      <c r="Y82" s="43"/>
      <c r="Z82" s="21"/>
      <c r="AA82" s="43"/>
      <c r="AB82" s="43"/>
      <c r="AC82" s="43"/>
      <c r="AD82" s="21"/>
      <c r="AE82" s="43"/>
      <c r="AF82" s="43"/>
      <c r="AG82" s="43"/>
      <c r="AH82" s="23"/>
      <c r="AI82" s="139"/>
      <c r="AJ82" s="139"/>
      <c r="AK82" s="139"/>
      <c r="AL82" s="139"/>
    </row>
    <row r="83" spans="1:38" ht="15" customHeight="1">
      <c r="A83" s="51">
        <v>48</v>
      </c>
      <c r="B83" s="209" t="s">
        <v>118</v>
      </c>
      <c r="C83" s="27"/>
      <c r="D83" s="42" t="s">
        <v>74</v>
      </c>
      <c r="E83" s="27"/>
      <c r="F83" s="39">
        <f t="shared" si="21"/>
        <v>24</v>
      </c>
      <c r="G83" s="39">
        <f t="shared" si="22"/>
        <v>12</v>
      </c>
      <c r="H83" s="39">
        <f t="shared" si="22"/>
        <v>12</v>
      </c>
      <c r="I83" s="39">
        <f t="shared" si="22"/>
        <v>0</v>
      </c>
      <c r="J83" s="17">
        <f t="shared" si="22"/>
        <v>2</v>
      </c>
      <c r="K83" s="43"/>
      <c r="L83" s="43"/>
      <c r="M83" s="43"/>
      <c r="N83" s="21"/>
      <c r="O83" s="43"/>
      <c r="P83" s="43"/>
      <c r="Q83" s="43"/>
      <c r="R83" s="21"/>
      <c r="S83" s="43"/>
      <c r="T83" s="43"/>
      <c r="U83" s="43"/>
      <c r="V83" s="21"/>
      <c r="W83" s="43"/>
      <c r="X83" s="43"/>
      <c r="Y83" s="43"/>
      <c r="Z83" s="21"/>
      <c r="AA83" s="43"/>
      <c r="AB83" s="43"/>
      <c r="AC83" s="43"/>
      <c r="AD83" s="21"/>
      <c r="AE83" s="43">
        <v>12</v>
      </c>
      <c r="AF83" s="43">
        <v>12</v>
      </c>
      <c r="AG83" s="43"/>
      <c r="AH83" s="23">
        <v>2</v>
      </c>
      <c r="AI83" s="139"/>
      <c r="AJ83" s="139"/>
      <c r="AK83" s="139"/>
      <c r="AL83" s="139"/>
    </row>
    <row r="84" spans="1:38" ht="15" customHeight="1">
      <c r="A84" s="51">
        <v>49</v>
      </c>
      <c r="B84" s="209" t="s">
        <v>155</v>
      </c>
      <c r="C84" s="27"/>
      <c r="D84" s="42" t="s">
        <v>78</v>
      </c>
      <c r="E84" s="27"/>
      <c r="F84" s="39">
        <f t="shared" si="21"/>
        <v>24</v>
      </c>
      <c r="G84" s="39">
        <f t="shared" si="22"/>
        <v>12</v>
      </c>
      <c r="H84" s="39">
        <f t="shared" si="22"/>
        <v>12</v>
      </c>
      <c r="I84" s="39">
        <f t="shared" si="22"/>
        <v>0</v>
      </c>
      <c r="J84" s="17">
        <v>3</v>
      </c>
      <c r="K84" s="43"/>
      <c r="L84" s="43"/>
      <c r="M84" s="43"/>
      <c r="N84" s="21"/>
      <c r="O84" s="43"/>
      <c r="P84" s="43"/>
      <c r="Q84" s="43"/>
      <c r="R84" s="21"/>
      <c r="S84" s="43"/>
      <c r="T84" s="43"/>
      <c r="U84" s="43"/>
      <c r="V84" s="21"/>
      <c r="W84" s="43">
        <v>12</v>
      </c>
      <c r="X84" s="43">
        <v>12</v>
      </c>
      <c r="Y84" s="43"/>
      <c r="Z84" s="21">
        <v>3</v>
      </c>
      <c r="AA84" s="43"/>
      <c r="AB84" s="43"/>
      <c r="AC84" s="43"/>
      <c r="AD84" s="21"/>
      <c r="AE84" s="43"/>
      <c r="AF84" s="43"/>
      <c r="AG84" s="43"/>
      <c r="AH84" s="23"/>
      <c r="AI84" s="148"/>
      <c r="AJ84" s="149"/>
      <c r="AK84" s="149"/>
      <c r="AL84" s="149"/>
    </row>
    <row r="85" spans="1:38" ht="15" customHeight="1">
      <c r="A85" s="51">
        <v>50</v>
      </c>
      <c r="B85" s="209" t="s">
        <v>119</v>
      </c>
      <c r="C85" s="27"/>
      <c r="D85" s="42" t="s">
        <v>78</v>
      </c>
      <c r="E85" s="27"/>
      <c r="F85" s="39">
        <f t="shared" si="21"/>
        <v>24</v>
      </c>
      <c r="G85" s="39">
        <f t="shared" si="22"/>
        <v>12</v>
      </c>
      <c r="H85" s="39">
        <f t="shared" si="22"/>
        <v>12</v>
      </c>
      <c r="I85" s="39">
        <f t="shared" si="22"/>
        <v>0</v>
      </c>
      <c r="J85" s="17">
        <v>3</v>
      </c>
      <c r="K85" s="43"/>
      <c r="L85" s="43"/>
      <c r="M85" s="43"/>
      <c r="N85" s="21"/>
      <c r="O85" s="43"/>
      <c r="P85" s="43"/>
      <c r="Q85" s="43"/>
      <c r="R85" s="21"/>
      <c r="S85" s="43"/>
      <c r="T85" s="43"/>
      <c r="U85" s="43"/>
      <c r="V85" s="21"/>
      <c r="W85" s="43">
        <v>12</v>
      </c>
      <c r="X85" s="43">
        <v>12</v>
      </c>
      <c r="Y85" s="43"/>
      <c r="Z85" s="21">
        <v>3</v>
      </c>
      <c r="AA85" s="43"/>
      <c r="AB85" s="43"/>
      <c r="AC85" s="43"/>
      <c r="AD85" s="21"/>
      <c r="AE85" s="43"/>
      <c r="AF85" s="43"/>
      <c r="AG85" s="43"/>
      <c r="AH85" s="23"/>
      <c r="AI85" s="148"/>
      <c r="AJ85" s="149"/>
      <c r="AK85" s="149"/>
      <c r="AL85" s="149"/>
    </row>
    <row r="86" spans="1:38" ht="15" customHeight="1" thickBot="1">
      <c r="A86" s="90"/>
      <c r="B86" s="62" t="s">
        <v>130</v>
      </c>
      <c r="C86" s="26"/>
      <c r="D86" s="26"/>
      <c r="E86" s="26"/>
      <c r="F86" s="91">
        <f t="shared" ref="F86:AH86" si="23">SUM(F79:F85)</f>
        <v>158</v>
      </c>
      <c r="G86" s="91">
        <f t="shared" si="23"/>
        <v>78</v>
      </c>
      <c r="H86" s="91">
        <f t="shared" si="23"/>
        <v>80</v>
      </c>
      <c r="I86" s="91">
        <f t="shared" si="23"/>
        <v>0</v>
      </c>
      <c r="J86" s="60">
        <f t="shared" si="23"/>
        <v>22</v>
      </c>
      <c r="K86" s="92">
        <f t="shared" si="23"/>
        <v>0</v>
      </c>
      <c r="L86" s="92">
        <f t="shared" si="23"/>
        <v>0</v>
      </c>
      <c r="M86" s="92">
        <f t="shared" si="23"/>
        <v>0</v>
      </c>
      <c r="N86" s="60">
        <f t="shared" si="23"/>
        <v>0</v>
      </c>
      <c r="O86" s="92">
        <f t="shared" si="23"/>
        <v>0</v>
      </c>
      <c r="P86" s="92">
        <f t="shared" si="23"/>
        <v>0</v>
      </c>
      <c r="Q86" s="92">
        <f t="shared" si="23"/>
        <v>0</v>
      </c>
      <c r="R86" s="93">
        <f t="shared" si="23"/>
        <v>0</v>
      </c>
      <c r="S86" s="95">
        <f t="shared" si="23"/>
        <v>24</v>
      </c>
      <c r="T86" s="92">
        <f t="shared" si="23"/>
        <v>24</v>
      </c>
      <c r="U86" s="92">
        <f t="shared" si="23"/>
        <v>0</v>
      </c>
      <c r="V86" s="60">
        <f t="shared" si="23"/>
        <v>8</v>
      </c>
      <c r="W86" s="92">
        <f t="shared" si="23"/>
        <v>36</v>
      </c>
      <c r="X86" s="92">
        <f t="shared" si="23"/>
        <v>36</v>
      </c>
      <c r="Y86" s="92">
        <f t="shared" si="23"/>
        <v>0</v>
      </c>
      <c r="Z86" s="93">
        <f t="shared" si="23"/>
        <v>9</v>
      </c>
      <c r="AA86" s="96">
        <f t="shared" si="23"/>
        <v>6</v>
      </c>
      <c r="AB86" s="91">
        <f t="shared" si="23"/>
        <v>8</v>
      </c>
      <c r="AC86" s="91">
        <f t="shared" si="23"/>
        <v>0</v>
      </c>
      <c r="AD86" s="60">
        <f t="shared" si="23"/>
        <v>3</v>
      </c>
      <c r="AE86" s="91">
        <f t="shared" si="23"/>
        <v>12</v>
      </c>
      <c r="AF86" s="91">
        <f t="shared" si="23"/>
        <v>12</v>
      </c>
      <c r="AG86" s="91">
        <f t="shared" si="23"/>
        <v>0</v>
      </c>
      <c r="AH86" s="93">
        <f t="shared" si="23"/>
        <v>2</v>
      </c>
    </row>
    <row r="87" spans="1:38" ht="15" customHeight="1" thickBot="1">
      <c r="A87" s="222" t="s">
        <v>114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9"/>
    </row>
    <row r="88" spans="1:38" s="4" customFormat="1" ht="15" customHeight="1">
      <c r="A88" s="51"/>
      <c r="B88" s="72" t="s">
        <v>120</v>
      </c>
      <c r="C88" s="42"/>
      <c r="D88" s="42" t="s">
        <v>77</v>
      </c>
      <c r="E88" s="42"/>
      <c r="F88" s="39">
        <f t="shared" ref="F88:F93" si="24">SUM(G88,H88)</f>
        <v>24</v>
      </c>
      <c r="G88" s="39">
        <f t="shared" ref="G88:G93" si="25">SUM(K88,O88,S88,W88,AA88,AE88)</f>
        <v>12</v>
      </c>
      <c r="H88" s="39">
        <f t="shared" ref="H88:H93" si="26">SUM(L88,P88,T88,X88,AB88,AF88)</f>
        <v>12</v>
      </c>
      <c r="I88" s="39">
        <f t="shared" ref="I88:I93" si="27">SUM(M88,Q88,U88,Y88,AC88,AG88)</f>
        <v>0</v>
      </c>
      <c r="J88" s="17">
        <f t="shared" ref="J88:J93" si="28">SUM(N88,R88,V88,Z88,AD88,AH88)</f>
        <v>2</v>
      </c>
      <c r="K88" s="43"/>
      <c r="L88" s="43"/>
      <c r="M88" s="43"/>
      <c r="N88" s="21"/>
      <c r="O88" s="43"/>
      <c r="P88" s="43"/>
      <c r="Q88" s="43"/>
      <c r="R88" s="21"/>
      <c r="S88" s="47"/>
      <c r="T88" s="47"/>
      <c r="U88" s="47"/>
      <c r="V88" s="32"/>
      <c r="W88" s="47">
        <v>12</v>
      </c>
      <c r="X88" s="47">
        <v>12</v>
      </c>
      <c r="Y88" s="47"/>
      <c r="Z88" s="32">
        <v>2</v>
      </c>
      <c r="AA88" s="43"/>
      <c r="AB88" s="43"/>
      <c r="AC88" s="43"/>
      <c r="AD88" s="21"/>
      <c r="AE88" s="43"/>
      <c r="AF88" s="43"/>
      <c r="AG88" s="43"/>
      <c r="AH88" s="23"/>
    </row>
    <row r="89" spans="1:38" s="4" customFormat="1" ht="15" customHeight="1">
      <c r="A89" s="51"/>
      <c r="B89" s="72" t="s">
        <v>123</v>
      </c>
      <c r="C89" s="42"/>
      <c r="D89" s="42" t="s">
        <v>77</v>
      </c>
      <c r="E89" s="42"/>
      <c r="F89" s="39">
        <f t="shared" si="24"/>
        <v>24</v>
      </c>
      <c r="G89" s="39">
        <f t="shared" si="25"/>
        <v>12</v>
      </c>
      <c r="H89" s="39">
        <f t="shared" si="26"/>
        <v>12</v>
      </c>
      <c r="I89" s="39">
        <f t="shared" si="27"/>
        <v>0</v>
      </c>
      <c r="J89" s="17">
        <f t="shared" si="28"/>
        <v>3</v>
      </c>
      <c r="K89" s="43"/>
      <c r="L89" s="43"/>
      <c r="M89" s="43"/>
      <c r="N89" s="21"/>
      <c r="O89" s="43"/>
      <c r="P89" s="43"/>
      <c r="Q89" s="43"/>
      <c r="R89" s="21"/>
      <c r="S89" s="43">
        <v>12</v>
      </c>
      <c r="T89" s="43">
        <v>12</v>
      </c>
      <c r="U89" s="43"/>
      <c r="V89" s="21">
        <v>3</v>
      </c>
      <c r="W89" s="43"/>
      <c r="X89" s="43"/>
      <c r="Y89" s="43"/>
      <c r="Z89" s="21"/>
      <c r="AA89" s="43"/>
      <c r="AB89" s="43"/>
      <c r="AC89" s="43"/>
      <c r="AD89" s="21"/>
      <c r="AE89" s="43"/>
      <c r="AF89" s="43"/>
      <c r="AG89" s="43"/>
      <c r="AH89" s="23"/>
    </row>
    <row r="90" spans="1:38" s="4" customFormat="1" ht="15" customHeight="1">
      <c r="A90" s="51"/>
      <c r="B90" s="72" t="s">
        <v>122</v>
      </c>
      <c r="C90" s="42"/>
      <c r="D90" s="42" t="s">
        <v>78</v>
      </c>
      <c r="E90" s="42"/>
      <c r="F90" s="39">
        <f t="shared" si="24"/>
        <v>24</v>
      </c>
      <c r="G90" s="39">
        <f t="shared" si="25"/>
        <v>12</v>
      </c>
      <c r="H90" s="39">
        <f t="shared" si="26"/>
        <v>12</v>
      </c>
      <c r="I90" s="39">
        <f t="shared" si="27"/>
        <v>0</v>
      </c>
      <c r="J90" s="17">
        <f t="shared" si="28"/>
        <v>3</v>
      </c>
      <c r="K90" s="43"/>
      <c r="L90" s="43"/>
      <c r="M90" s="43"/>
      <c r="N90" s="21"/>
      <c r="O90" s="43"/>
      <c r="P90" s="43"/>
      <c r="Q90" s="43"/>
      <c r="R90" s="21"/>
      <c r="S90" s="43">
        <v>12</v>
      </c>
      <c r="T90" s="43">
        <v>12</v>
      </c>
      <c r="U90" s="43"/>
      <c r="V90" s="21">
        <v>3</v>
      </c>
      <c r="W90" s="43"/>
      <c r="X90" s="43"/>
      <c r="Y90" s="43"/>
      <c r="Z90" s="21"/>
      <c r="AA90" s="43"/>
      <c r="AB90" s="43"/>
      <c r="AC90" s="43"/>
      <c r="AD90" s="21"/>
      <c r="AE90" s="43"/>
      <c r="AF90" s="43"/>
      <c r="AG90" s="43"/>
      <c r="AH90" s="23"/>
    </row>
    <row r="91" spans="1:38" s="4" customFormat="1" ht="15" customHeight="1">
      <c r="A91" s="51"/>
      <c r="B91" s="72" t="s">
        <v>121</v>
      </c>
      <c r="C91" s="42"/>
      <c r="D91" s="42" t="s">
        <v>78</v>
      </c>
      <c r="E91" s="42"/>
      <c r="F91" s="39">
        <f t="shared" si="24"/>
        <v>24</v>
      </c>
      <c r="G91" s="39">
        <f t="shared" si="25"/>
        <v>12</v>
      </c>
      <c r="H91" s="39">
        <f t="shared" si="26"/>
        <v>12</v>
      </c>
      <c r="I91" s="39">
        <f t="shared" si="27"/>
        <v>0</v>
      </c>
      <c r="J91" s="17">
        <f t="shared" si="28"/>
        <v>2</v>
      </c>
      <c r="K91" s="43"/>
      <c r="L91" s="43"/>
      <c r="M91" s="43"/>
      <c r="N91" s="21"/>
      <c r="O91" s="43"/>
      <c r="P91" s="43"/>
      <c r="Q91" s="43"/>
      <c r="R91" s="21"/>
      <c r="S91" s="43"/>
      <c r="T91" s="43"/>
      <c r="U91" s="43"/>
      <c r="V91" s="21"/>
      <c r="W91" s="43"/>
      <c r="X91" s="43"/>
      <c r="Y91" s="43"/>
      <c r="Z91" s="21"/>
      <c r="AA91" s="43">
        <v>12</v>
      </c>
      <c r="AB91" s="43">
        <v>12</v>
      </c>
      <c r="AC91" s="43"/>
      <c r="AD91" s="21">
        <v>2</v>
      </c>
      <c r="AE91" s="43"/>
      <c r="AF91" s="43"/>
      <c r="AG91" s="43"/>
      <c r="AH91" s="23"/>
    </row>
    <row r="92" spans="1:38" s="4" customFormat="1" ht="15" customHeight="1">
      <c r="A92" s="51"/>
      <c r="B92" s="72" t="s">
        <v>124</v>
      </c>
      <c r="C92" s="42"/>
      <c r="D92" s="42" t="s">
        <v>78</v>
      </c>
      <c r="E92" s="42"/>
      <c r="F92" s="39">
        <f t="shared" si="24"/>
        <v>24</v>
      </c>
      <c r="G92" s="39">
        <f t="shared" si="25"/>
        <v>12</v>
      </c>
      <c r="H92" s="39">
        <f t="shared" si="26"/>
        <v>12</v>
      </c>
      <c r="I92" s="39">
        <f t="shared" si="27"/>
        <v>0</v>
      </c>
      <c r="J92" s="17">
        <f t="shared" si="28"/>
        <v>2</v>
      </c>
      <c r="K92" s="43"/>
      <c r="L92" s="43"/>
      <c r="M92" s="43"/>
      <c r="N92" s="21"/>
      <c r="O92" s="43"/>
      <c r="P92" s="43"/>
      <c r="Q92" s="43"/>
      <c r="R92" s="21"/>
      <c r="S92" s="43"/>
      <c r="T92" s="43"/>
      <c r="U92" s="43"/>
      <c r="V92" s="21"/>
      <c r="W92" s="43">
        <v>12</v>
      </c>
      <c r="X92" s="43">
        <v>12</v>
      </c>
      <c r="Y92" s="43"/>
      <c r="Z92" s="21">
        <v>2</v>
      </c>
      <c r="AA92" s="43"/>
      <c r="AB92" s="43"/>
      <c r="AC92" s="43"/>
      <c r="AD92" s="21"/>
      <c r="AE92" s="43"/>
      <c r="AF92" s="43"/>
      <c r="AG92" s="43"/>
      <c r="AH92" s="23"/>
    </row>
    <row r="93" spans="1:38" s="4" customFormat="1" ht="15" customHeight="1" thickBot="1">
      <c r="A93" s="100"/>
      <c r="B93" s="118" t="s">
        <v>125</v>
      </c>
      <c r="C93" s="101"/>
      <c r="D93" s="101" t="s">
        <v>78</v>
      </c>
      <c r="E93" s="101"/>
      <c r="F93" s="102">
        <f t="shared" si="24"/>
        <v>24</v>
      </c>
      <c r="G93" s="102">
        <f t="shared" si="25"/>
        <v>12</v>
      </c>
      <c r="H93" s="102">
        <f t="shared" si="26"/>
        <v>12</v>
      </c>
      <c r="I93" s="102">
        <f t="shared" si="27"/>
        <v>0</v>
      </c>
      <c r="J93" s="103">
        <f t="shared" si="28"/>
        <v>2</v>
      </c>
      <c r="K93" s="104"/>
      <c r="L93" s="104"/>
      <c r="M93" s="104"/>
      <c r="N93" s="105"/>
      <c r="O93" s="104"/>
      <c r="P93" s="104"/>
      <c r="Q93" s="104"/>
      <c r="R93" s="105"/>
      <c r="S93" s="43"/>
      <c r="T93" s="43"/>
      <c r="U93" s="43"/>
      <c r="V93" s="21"/>
      <c r="W93" s="43">
        <v>12</v>
      </c>
      <c r="X93" s="43">
        <v>12</v>
      </c>
      <c r="Y93" s="43"/>
      <c r="Z93" s="21">
        <v>2</v>
      </c>
      <c r="AA93" s="104"/>
      <c r="AB93" s="104"/>
      <c r="AC93" s="104"/>
      <c r="AD93" s="105"/>
      <c r="AE93" s="104"/>
      <c r="AF93" s="104"/>
      <c r="AG93" s="104"/>
      <c r="AH93" s="106"/>
    </row>
    <row r="94" spans="1:38" ht="15" customHeight="1" thickBot="1">
      <c r="A94" s="107"/>
      <c r="B94" s="116" t="s">
        <v>131</v>
      </c>
      <c r="C94" s="108"/>
      <c r="D94" s="108"/>
      <c r="E94" s="108"/>
      <c r="F94" s="109">
        <f t="shared" ref="F94:AH94" si="29">SUM(F88:F93)</f>
        <v>144</v>
      </c>
      <c r="G94" s="109">
        <f t="shared" si="29"/>
        <v>72</v>
      </c>
      <c r="H94" s="109">
        <f t="shared" si="29"/>
        <v>72</v>
      </c>
      <c r="I94" s="109">
        <f t="shared" si="29"/>
        <v>0</v>
      </c>
      <c r="J94" s="110">
        <f t="shared" si="29"/>
        <v>14</v>
      </c>
      <c r="K94" s="111">
        <f t="shared" si="29"/>
        <v>0</v>
      </c>
      <c r="L94" s="111">
        <f t="shared" si="29"/>
        <v>0</v>
      </c>
      <c r="M94" s="111">
        <f t="shared" si="29"/>
        <v>0</v>
      </c>
      <c r="N94" s="110">
        <f t="shared" si="29"/>
        <v>0</v>
      </c>
      <c r="O94" s="111">
        <f t="shared" si="29"/>
        <v>0</v>
      </c>
      <c r="P94" s="111">
        <f t="shared" si="29"/>
        <v>0</v>
      </c>
      <c r="Q94" s="111">
        <f t="shared" si="29"/>
        <v>0</v>
      </c>
      <c r="R94" s="112">
        <f t="shared" si="29"/>
        <v>0</v>
      </c>
      <c r="S94" s="113">
        <f t="shared" si="29"/>
        <v>24</v>
      </c>
      <c r="T94" s="111">
        <f t="shared" si="29"/>
        <v>24</v>
      </c>
      <c r="U94" s="111">
        <f t="shared" si="29"/>
        <v>0</v>
      </c>
      <c r="V94" s="110">
        <f t="shared" si="29"/>
        <v>6</v>
      </c>
      <c r="W94" s="111">
        <f t="shared" si="29"/>
        <v>36</v>
      </c>
      <c r="X94" s="111">
        <f t="shared" si="29"/>
        <v>36</v>
      </c>
      <c r="Y94" s="111">
        <f t="shared" si="29"/>
        <v>0</v>
      </c>
      <c r="Z94" s="112">
        <f t="shared" si="29"/>
        <v>6</v>
      </c>
      <c r="AA94" s="114">
        <f t="shared" si="29"/>
        <v>12</v>
      </c>
      <c r="AB94" s="109">
        <f t="shared" si="29"/>
        <v>12</v>
      </c>
      <c r="AC94" s="109">
        <f t="shared" si="29"/>
        <v>0</v>
      </c>
      <c r="AD94" s="110">
        <f t="shared" si="29"/>
        <v>2</v>
      </c>
      <c r="AE94" s="109">
        <f t="shared" si="29"/>
        <v>0</v>
      </c>
      <c r="AF94" s="109">
        <f t="shared" si="29"/>
        <v>0</v>
      </c>
      <c r="AG94" s="109">
        <f t="shared" si="29"/>
        <v>0</v>
      </c>
      <c r="AH94" s="112">
        <f t="shared" si="29"/>
        <v>0</v>
      </c>
    </row>
    <row r="95" spans="1:38" ht="15" customHeight="1" thickBot="1">
      <c r="A95" s="230" t="s">
        <v>138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2"/>
    </row>
    <row r="96" spans="1:38" ht="15" customHeight="1">
      <c r="A96" s="51"/>
      <c r="B96" s="84" t="s">
        <v>139</v>
      </c>
      <c r="C96" s="41"/>
      <c r="D96" s="41" t="s">
        <v>77</v>
      </c>
      <c r="E96" s="41"/>
      <c r="F96" s="68">
        <f t="shared" ref="F96:F101" si="30">SUM(G96,H96)</f>
        <v>24</v>
      </c>
      <c r="G96" s="68">
        <f t="shared" ref="G96:G101" si="31">SUM(K96,O96,S96,W96,AA96,AE96)</f>
        <v>12</v>
      </c>
      <c r="H96" s="68">
        <f t="shared" ref="H96:H101" si="32">SUM(L96,P96,T96,X96,AB96,AF96)</f>
        <v>12</v>
      </c>
      <c r="I96" s="68">
        <f t="shared" ref="I96:I101" si="33">SUM(M96,Q96,U96,Y96,AC96,AG96)</f>
        <v>0</v>
      </c>
      <c r="J96" s="31">
        <f t="shared" ref="J96:J101" si="34">SUM(N96,R96,V96,Z96,AD96,AH96)</f>
        <v>2</v>
      </c>
      <c r="K96" s="47"/>
      <c r="L96" s="47"/>
      <c r="M96" s="47"/>
      <c r="N96" s="32"/>
      <c r="O96" s="47"/>
      <c r="P96" s="47"/>
      <c r="Q96" s="47"/>
      <c r="R96" s="32"/>
      <c r="S96" s="47"/>
      <c r="T96" s="47"/>
      <c r="U96" s="47"/>
      <c r="V96" s="32"/>
      <c r="W96" s="47">
        <v>12</v>
      </c>
      <c r="X96" s="47">
        <v>12</v>
      </c>
      <c r="Y96" s="47"/>
      <c r="Z96" s="32">
        <v>2</v>
      </c>
      <c r="AA96" s="47"/>
      <c r="AB96" s="47"/>
      <c r="AC96" s="47"/>
      <c r="AD96" s="32"/>
      <c r="AE96" s="47"/>
      <c r="AF96" s="47"/>
      <c r="AG96" s="47"/>
      <c r="AH96" s="117"/>
    </row>
    <row r="97" spans="1:34" ht="15" customHeight="1">
      <c r="A97" s="51"/>
      <c r="B97" s="72" t="s">
        <v>142</v>
      </c>
      <c r="C97" s="42"/>
      <c r="D97" s="42" t="s">
        <v>77</v>
      </c>
      <c r="E97" s="42"/>
      <c r="F97" s="39">
        <f t="shared" si="30"/>
        <v>24</v>
      </c>
      <c r="G97" s="39">
        <f t="shared" si="31"/>
        <v>12</v>
      </c>
      <c r="H97" s="39">
        <f t="shared" si="32"/>
        <v>12</v>
      </c>
      <c r="I97" s="39">
        <f t="shared" si="33"/>
        <v>0</v>
      </c>
      <c r="J97" s="17">
        <f t="shared" si="34"/>
        <v>3</v>
      </c>
      <c r="K97" s="43"/>
      <c r="L97" s="43"/>
      <c r="M97" s="43"/>
      <c r="N97" s="21"/>
      <c r="O97" s="43"/>
      <c r="P97" s="43"/>
      <c r="Q97" s="43"/>
      <c r="R97" s="21"/>
      <c r="S97" s="43">
        <v>12</v>
      </c>
      <c r="T97" s="43">
        <v>12</v>
      </c>
      <c r="U97" s="43"/>
      <c r="V97" s="21">
        <v>3</v>
      </c>
      <c r="W97" s="43"/>
      <c r="X97" s="43"/>
      <c r="Y97" s="43"/>
      <c r="Z97" s="21"/>
      <c r="AA97" s="43"/>
      <c r="AB97" s="43"/>
      <c r="AC97" s="43"/>
      <c r="AD97" s="21"/>
      <c r="AE97" s="43"/>
      <c r="AF97" s="43"/>
      <c r="AG97" s="43"/>
      <c r="AH97" s="115"/>
    </row>
    <row r="98" spans="1:34" ht="15" customHeight="1">
      <c r="A98" s="51"/>
      <c r="B98" s="72" t="s">
        <v>141</v>
      </c>
      <c r="C98" s="42"/>
      <c r="D98" s="42" t="s">
        <v>78</v>
      </c>
      <c r="E98" s="42"/>
      <c r="F98" s="39">
        <f t="shared" si="30"/>
        <v>24</v>
      </c>
      <c r="G98" s="39">
        <f t="shared" si="31"/>
        <v>12</v>
      </c>
      <c r="H98" s="39">
        <f t="shared" si="32"/>
        <v>12</v>
      </c>
      <c r="I98" s="39">
        <f t="shared" si="33"/>
        <v>0</v>
      </c>
      <c r="J98" s="17">
        <f t="shared" si="34"/>
        <v>3</v>
      </c>
      <c r="K98" s="43"/>
      <c r="L98" s="43"/>
      <c r="M98" s="43"/>
      <c r="N98" s="21"/>
      <c r="O98" s="43"/>
      <c r="P98" s="43"/>
      <c r="Q98" s="43"/>
      <c r="R98" s="21"/>
      <c r="S98" s="43">
        <v>12</v>
      </c>
      <c r="T98" s="43">
        <v>12</v>
      </c>
      <c r="U98" s="43"/>
      <c r="V98" s="21">
        <v>3</v>
      </c>
      <c r="W98" s="43"/>
      <c r="X98" s="43"/>
      <c r="Y98" s="43"/>
      <c r="Z98" s="21"/>
      <c r="AA98" s="43"/>
      <c r="AB98" s="43"/>
      <c r="AC98" s="43"/>
      <c r="AD98" s="21"/>
      <c r="AE98" s="43"/>
      <c r="AF98" s="43"/>
      <c r="AG98" s="43"/>
      <c r="AH98" s="115"/>
    </row>
    <row r="99" spans="1:34" ht="15" customHeight="1">
      <c r="A99" s="51"/>
      <c r="B99" s="72" t="s">
        <v>144</v>
      </c>
      <c r="C99" s="42"/>
      <c r="D99" s="42" t="s">
        <v>78</v>
      </c>
      <c r="E99" s="42"/>
      <c r="F99" s="39">
        <f t="shared" si="30"/>
        <v>24</v>
      </c>
      <c r="G99" s="39">
        <f t="shared" si="31"/>
        <v>12</v>
      </c>
      <c r="H99" s="39">
        <f t="shared" si="32"/>
        <v>12</v>
      </c>
      <c r="I99" s="39">
        <f t="shared" si="33"/>
        <v>0</v>
      </c>
      <c r="J99" s="17">
        <f t="shared" si="34"/>
        <v>2</v>
      </c>
      <c r="K99" s="43"/>
      <c r="L99" s="43"/>
      <c r="M99" s="43"/>
      <c r="N99" s="21"/>
      <c r="O99" s="43"/>
      <c r="P99" s="43"/>
      <c r="Q99" s="43"/>
      <c r="R99" s="21"/>
      <c r="S99" s="43"/>
      <c r="T99" s="43"/>
      <c r="U99" s="43"/>
      <c r="V99" s="21"/>
      <c r="W99" s="43"/>
      <c r="X99" s="43"/>
      <c r="Y99" s="43"/>
      <c r="Z99" s="21"/>
      <c r="AA99" s="43">
        <v>12</v>
      </c>
      <c r="AB99" s="43">
        <v>12</v>
      </c>
      <c r="AC99" s="43"/>
      <c r="AD99" s="21">
        <v>2</v>
      </c>
      <c r="AE99" s="43"/>
      <c r="AF99" s="43"/>
      <c r="AG99" s="43"/>
      <c r="AH99" s="23"/>
    </row>
    <row r="100" spans="1:34" ht="15" customHeight="1">
      <c r="A100" s="51"/>
      <c r="B100" s="72" t="s">
        <v>140</v>
      </c>
      <c r="C100" s="42"/>
      <c r="D100" s="42" t="s">
        <v>78</v>
      </c>
      <c r="E100" s="42"/>
      <c r="F100" s="39">
        <f t="shared" si="30"/>
        <v>24</v>
      </c>
      <c r="G100" s="39">
        <f t="shared" si="31"/>
        <v>12</v>
      </c>
      <c r="H100" s="39">
        <f t="shared" si="32"/>
        <v>12</v>
      </c>
      <c r="I100" s="39">
        <f t="shared" si="33"/>
        <v>0</v>
      </c>
      <c r="J100" s="17">
        <f t="shared" si="34"/>
        <v>2</v>
      </c>
      <c r="K100" s="43"/>
      <c r="L100" s="43"/>
      <c r="M100" s="43"/>
      <c r="N100" s="21"/>
      <c r="O100" s="43"/>
      <c r="P100" s="43"/>
      <c r="Q100" s="43"/>
      <c r="R100" s="21"/>
      <c r="S100" s="43"/>
      <c r="T100" s="43"/>
      <c r="U100" s="43"/>
      <c r="V100" s="21"/>
      <c r="W100" s="43">
        <v>12</v>
      </c>
      <c r="X100" s="43">
        <v>12</v>
      </c>
      <c r="Y100" s="43"/>
      <c r="Z100" s="21">
        <v>2</v>
      </c>
      <c r="AA100" s="43"/>
      <c r="AB100" s="43"/>
      <c r="AC100" s="43"/>
      <c r="AD100" s="21"/>
      <c r="AE100" s="43"/>
      <c r="AF100" s="43"/>
      <c r="AG100" s="43"/>
      <c r="AH100" s="115"/>
    </row>
    <row r="101" spans="1:34" ht="15" customHeight="1">
      <c r="A101" s="51"/>
      <c r="B101" s="72" t="s">
        <v>143</v>
      </c>
      <c r="C101" s="42"/>
      <c r="D101" s="42" t="s">
        <v>78</v>
      </c>
      <c r="E101" s="42"/>
      <c r="F101" s="39">
        <f t="shared" si="30"/>
        <v>24</v>
      </c>
      <c r="G101" s="39">
        <f t="shared" si="31"/>
        <v>12</v>
      </c>
      <c r="H101" s="39">
        <f t="shared" si="32"/>
        <v>12</v>
      </c>
      <c r="I101" s="39">
        <f t="shared" si="33"/>
        <v>0</v>
      </c>
      <c r="J101" s="17">
        <f t="shared" si="34"/>
        <v>2</v>
      </c>
      <c r="K101" s="43"/>
      <c r="L101" s="43"/>
      <c r="M101" s="43"/>
      <c r="N101" s="21"/>
      <c r="O101" s="43"/>
      <c r="P101" s="43"/>
      <c r="Q101" s="43"/>
      <c r="R101" s="21"/>
      <c r="S101" s="43"/>
      <c r="T101" s="43"/>
      <c r="U101" s="43"/>
      <c r="V101" s="21"/>
      <c r="W101" s="43">
        <v>12</v>
      </c>
      <c r="X101" s="43">
        <v>12</v>
      </c>
      <c r="Y101" s="43"/>
      <c r="Z101" s="21">
        <v>2</v>
      </c>
      <c r="AA101" s="43"/>
      <c r="AB101" s="43"/>
      <c r="AC101" s="43"/>
      <c r="AD101" s="21"/>
      <c r="AE101" s="43"/>
      <c r="AF101" s="43"/>
      <c r="AG101" s="43"/>
      <c r="AH101" s="115"/>
    </row>
    <row r="102" spans="1:34" ht="15" customHeight="1" thickBot="1">
      <c r="A102" s="90"/>
      <c r="B102" s="62" t="s">
        <v>137</v>
      </c>
      <c r="C102" s="26"/>
      <c r="D102" s="26"/>
      <c r="E102" s="26"/>
      <c r="F102" s="91">
        <f t="shared" ref="F102:AG102" si="35">SUM(F96:F101)</f>
        <v>144</v>
      </c>
      <c r="G102" s="91">
        <f t="shared" si="35"/>
        <v>72</v>
      </c>
      <c r="H102" s="91">
        <f t="shared" si="35"/>
        <v>72</v>
      </c>
      <c r="I102" s="91">
        <f t="shared" si="35"/>
        <v>0</v>
      </c>
      <c r="J102" s="60">
        <f t="shared" si="35"/>
        <v>14</v>
      </c>
      <c r="K102" s="92">
        <f t="shared" si="35"/>
        <v>0</v>
      </c>
      <c r="L102" s="92">
        <f t="shared" si="35"/>
        <v>0</v>
      </c>
      <c r="M102" s="92">
        <f t="shared" si="35"/>
        <v>0</v>
      </c>
      <c r="N102" s="60">
        <f t="shared" si="35"/>
        <v>0</v>
      </c>
      <c r="O102" s="92">
        <f t="shared" si="35"/>
        <v>0</v>
      </c>
      <c r="P102" s="92">
        <f t="shared" si="35"/>
        <v>0</v>
      </c>
      <c r="Q102" s="92">
        <f t="shared" si="35"/>
        <v>0</v>
      </c>
      <c r="R102" s="93">
        <f t="shared" si="35"/>
        <v>0</v>
      </c>
      <c r="S102" s="95">
        <f t="shared" si="35"/>
        <v>24</v>
      </c>
      <c r="T102" s="92">
        <f t="shared" si="35"/>
        <v>24</v>
      </c>
      <c r="U102" s="92">
        <f t="shared" si="35"/>
        <v>0</v>
      </c>
      <c r="V102" s="60">
        <f t="shared" si="35"/>
        <v>6</v>
      </c>
      <c r="W102" s="92">
        <f t="shared" si="35"/>
        <v>36</v>
      </c>
      <c r="X102" s="92">
        <f t="shared" si="35"/>
        <v>36</v>
      </c>
      <c r="Y102" s="92">
        <f t="shared" si="35"/>
        <v>0</v>
      </c>
      <c r="Z102" s="93">
        <f t="shared" si="35"/>
        <v>6</v>
      </c>
      <c r="AA102" s="96">
        <f t="shared" si="35"/>
        <v>12</v>
      </c>
      <c r="AB102" s="91">
        <f t="shared" si="35"/>
        <v>12</v>
      </c>
      <c r="AC102" s="91">
        <f t="shared" si="35"/>
        <v>0</v>
      </c>
      <c r="AD102" s="60">
        <f t="shared" si="35"/>
        <v>2</v>
      </c>
      <c r="AE102" s="91">
        <f t="shared" si="35"/>
        <v>0</v>
      </c>
      <c r="AF102" s="91">
        <f t="shared" si="35"/>
        <v>0</v>
      </c>
      <c r="AG102" s="91">
        <f t="shared" si="35"/>
        <v>0</v>
      </c>
      <c r="AH102" s="93"/>
    </row>
    <row r="103" spans="1:34" ht="15" customHeight="1" thickBot="1">
      <c r="A103" s="222" t="s">
        <v>146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9"/>
    </row>
    <row r="104" spans="1:34" s="4" customFormat="1" ht="15" customHeight="1">
      <c r="A104" s="51"/>
      <c r="B104" s="72" t="s">
        <v>149</v>
      </c>
      <c r="C104" s="42"/>
      <c r="D104" s="42" t="s">
        <v>77</v>
      </c>
      <c r="E104" s="42"/>
      <c r="F104" s="39">
        <f t="shared" ref="F104:F109" si="36">SUM(G104,H104)</f>
        <v>24</v>
      </c>
      <c r="G104" s="39">
        <f t="shared" ref="G104:J109" si="37">SUM(K104,O104,S104,W104,AA104,AE104)</f>
        <v>12</v>
      </c>
      <c r="H104" s="39">
        <f t="shared" si="37"/>
        <v>12</v>
      </c>
      <c r="I104" s="39">
        <f t="shared" si="37"/>
        <v>0</v>
      </c>
      <c r="J104" s="17">
        <f t="shared" si="37"/>
        <v>2</v>
      </c>
      <c r="K104" s="43"/>
      <c r="L104" s="43"/>
      <c r="M104" s="43"/>
      <c r="N104" s="21"/>
      <c r="O104" s="43"/>
      <c r="P104" s="43"/>
      <c r="Q104" s="43"/>
      <c r="R104" s="21"/>
      <c r="S104" s="47"/>
      <c r="T104" s="47"/>
      <c r="U104" s="47"/>
      <c r="V104" s="32"/>
      <c r="W104" s="47">
        <v>12</v>
      </c>
      <c r="X104" s="47">
        <v>12</v>
      </c>
      <c r="Y104" s="47"/>
      <c r="Z104" s="32">
        <v>2</v>
      </c>
      <c r="AA104" s="43"/>
      <c r="AB104" s="43"/>
      <c r="AC104" s="43"/>
      <c r="AD104" s="21"/>
      <c r="AE104" s="43"/>
      <c r="AF104" s="43"/>
      <c r="AG104" s="43"/>
      <c r="AH104" s="23"/>
    </row>
    <row r="105" spans="1:34" s="4" customFormat="1" ht="15" customHeight="1">
      <c r="A105" s="51"/>
      <c r="B105" s="72" t="s">
        <v>150</v>
      </c>
      <c r="C105" s="42"/>
      <c r="D105" s="42" t="s">
        <v>77</v>
      </c>
      <c r="E105" s="42"/>
      <c r="F105" s="39">
        <f t="shared" si="36"/>
        <v>24</v>
      </c>
      <c r="G105" s="39">
        <f t="shared" si="37"/>
        <v>12</v>
      </c>
      <c r="H105" s="39">
        <f t="shared" si="37"/>
        <v>12</v>
      </c>
      <c r="I105" s="39">
        <f t="shared" si="37"/>
        <v>0</v>
      </c>
      <c r="J105" s="17">
        <f t="shared" si="37"/>
        <v>3</v>
      </c>
      <c r="K105" s="43"/>
      <c r="L105" s="43"/>
      <c r="M105" s="43"/>
      <c r="N105" s="21"/>
      <c r="O105" s="43"/>
      <c r="P105" s="43"/>
      <c r="Q105" s="43"/>
      <c r="R105" s="21"/>
      <c r="S105" s="43">
        <v>12</v>
      </c>
      <c r="T105" s="43">
        <v>12</v>
      </c>
      <c r="U105" s="43"/>
      <c r="V105" s="21">
        <v>3</v>
      </c>
      <c r="W105" s="43"/>
      <c r="X105" s="43"/>
      <c r="Y105" s="43"/>
      <c r="Z105" s="21"/>
      <c r="AA105" s="43"/>
      <c r="AB105" s="43"/>
      <c r="AC105" s="43"/>
      <c r="AD105" s="21"/>
      <c r="AE105" s="43"/>
      <c r="AF105" s="43"/>
      <c r="AG105" s="43"/>
      <c r="AH105" s="23"/>
    </row>
    <row r="106" spans="1:34" s="4" customFormat="1" ht="15" customHeight="1">
      <c r="A106" s="51"/>
      <c r="B106" s="72" t="s">
        <v>151</v>
      </c>
      <c r="C106" s="42"/>
      <c r="D106" s="42" t="s">
        <v>78</v>
      </c>
      <c r="E106" s="42"/>
      <c r="F106" s="39">
        <f t="shared" si="36"/>
        <v>24</v>
      </c>
      <c r="G106" s="39">
        <f t="shared" si="37"/>
        <v>12</v>
      </c>
      <c r="H106" s="39">
        <f t="shared" si="37"/>
        <v>12</v>
      </c>
      <c r="I106" s="39">
        <f t="shared" si="37"/>
        <v>0</v>
      </c>
      <c r="J106" s="17">
        <f t="shared" si="37"/>
        <v>3</v>
      </c>
      <c r="K106" s="43"/>
      <c r="L106" s="43"/>
      <c r="M106" s="43"/>
      <c r="N106" s="21"/>
      <c r="O106" s="43"/>
      <c r="P106" s="43"/>
      <c r="Q106" s="43"/>
      <c r="R106" s="21"/>
      <c r="S106" s="43">
        <v>12</v>
      </c>
      <c r="T106" s="43">
        <v>12</v>
      </c>
      <c r="U106" s="43"/>
      <c r="V106" s="21">
        <v>3</v>
      </c>
      <c r="W106" s="43"/>
      <c r="X106" s="43"/>
      <c r="Y106" s="43"/>
      <c r="Z106" s="21"/>
      <c r="AA106" s="43"/>
      <c r="AB106" s="43"/>
      <c r="AC106" s="43"/>
      <c r="AD106" s="21"/>
      <c r="AE106" s="43"/>
      <c r="AF106" s="43"/>
      <c r="AG106" s="43"/>
      <c r="AH106" s="23"/>
    </row>
    <row r="107" spans="1:34" s="4" customFormat="1" ht="15" customHeight="1">
      <c r="A107" s="51"/>
      <c r="B107" s="72" t="s">
        <v>152</v>
      </c>
      <c r="C107" s="42"/>
      <c r="D107" s="42" t="s">
        <v>78</v>
      </c>
      <c r="E107" s="42"/>
      <c r="F107" s="39">
        <f t="shared" si="36"/>
        <v>24</v>
      </c>
      <c r="G107" s="39">
        <f t="shared" si="37"/>
        <v>12</v>
      </c>
      <c r="H107" s="39">
        <f t="shared" si="37"/>
        <v>12</v>
      </c>
      <c r="I107" s="39">
        <f t="shared" si="37"/>
        <v>0</v>
      </c>
      <c r="J107" s="17">
        <f t="shared" si="37"/>
        <v>2</v>
      </c>
      <c r="K107" s="43"/>
      <c r="L107" s="43"/>
      <c r="M107" s="43"/>
      <c r="N107" s="21"/>
      <c r="O107" s="43"/>
      <c r="P107" s="43"/>
      <c r="Q107" s="43"/>
      <c r="R107" s="21"/>
      <c r="S107" s="43"/>
      <c r="T107" s="43"/>
      <c r="U107" s="43"/>
      <c r="V107" s="21"/>
      <c r="W107" s="43"/>
      <c r="X107" s="43"/>
      <c r="Y107" s="43"/>
      <c r="Z107" s="21"/>
      <c r="AA107" s="43">
        <v>12</v>
      </c>
      <c r="AB107" s="43">
        <v>12</v>
      </c>
      <c r="AC107" s="43"/>
      <c r="AD107" s="21">
        <v>2</v>
      </c>
      <c r="AE107" s="43"/>
      <c r="AF107" s="43"/>
      <c r="AG107" s="43"/>
      <c r="AH107" s="23"/>
    </row>
    <row r="108" spans="1:34" s="4" customFormat="1" ht="15" customHeight="1">
      <c r="A108" s="51"/>
      <c r="B108" s="72" t="s">
        <v>153</v>
      </c>
      <c r="C108" s="42"/>
      <c r="D108" s="42" t="s">
        <v>78</v>
      </c>
      <c r="E108" s="42"/>
      <c r="F108" s="39">
        <f t="shared" si="36"/>
        <v>24</v>
      </c>
      <c r="G108" s="39">
        <f t="shared" si="37"/>
        <v>12</v>
      </c>
      <c r="H108" s="39">
        <f t="shared" si="37"/>
        <v>12</v>
      </c>
      <c r="I108" s="39">
        <f t="shared" si="37"/>
        <v>0</v>
      </c>
      <c r="J108" s="17">
        <f t="shared" si="37"/>
        <v>2</v>
      </c>
      <c r="K108" s="43"/>
      <c r="L108" s="43"/>
      <c r="M108" s="43"/>
      <c r="N108" s="21"/>
      <c r="O108" s="43"/>
      <c r="P108" s="43"/>
      <c r="Q108" s="43"/>
      <c r="R108" s="21"/>
      <c r="S108" s="43"/>
      <c r="T108" s="43"/>
      <c r="U108" s="43"/>
      <c r="V108" s="21"/>
      <c r="W108" s="43">
        <v>12</v>
      </c>
      <c r="X108" s="43">
        <v>12</v>
      </c>
      <c r="Y108" s="43"/>
      <c r="Z108" s="21">
        <v>2</v>
      </c>
      <c r="AA108" s="43"/>
      <c r="AB108" s="43"/>
      <c r="AC108" s="43"/>
      <c r="AD108" s="21"/>
      <c r="AE108" s="43"/>
      <c r="AF108" s="43"/>
      <c r="AG108" s="43"/>
      <c r="AH108" s="23"/>
    </row>
    <row r="109" spans="1:34" s="4" customFormat="1" ht="15" customHeight="1">
      <c r="A109" s="51"/>
      <c r="B109" s="72" t="s">
        <v>154</v>
      </c>
      <c r="C109" s="42"/>
      <c r="D109" s="42" t="s">
        <v>78</v>
      </c>
      <c r="E109" s="42"/>
      <c r="F109" s="39">
        <f t="shared" si="36"/>
        <v>24</v>
      </c>
      <c r="G109" s="39">
        <f t="shared" si="37"/>
        <v>12</v>
      </c>
      <c r="H109" s="39">
        <f t="shared" si="37"/>
        <v>12</v>
      </c>
      <c r="I109" s="39">
        <f t="shared" si="37"/>
        <v>0</v>
      </c>
      <c r="J109" s="17">
        <f t="shared" si="37"/>
        <v>2</v>
      </c>
      <c r="K109" s="43"/>
      <c r="L109" s="43"/>
      <c r="M109" s="43"/>
      <c r="N109" s="21"/>
      <c r="O109" s="43"/>
      <c r="P109" s="43"/>
      <c r="Q109" s="43"/>
      <c r="R109" s="21"/>
      <c r="S109" s="43"/>
      <c r="T109" s="43"/>
      <c r="U109" s="43"/>
      <c r="V109" s="21"/>
      <c r="W109" s="43">
        <v>12</v>
      </c>
      <c r="X109" s="43">
        <v>12</v>
      </c>
      <c r="Y109" s="43"/>
      <c r="Z109" s="21">
        <v>2</v>
      </c>
      <c r="AA109" s="43"/>
      <c r="AB109" s="43"/>
      <c r="AC109" s="43"/>
      <c r="AD109" s="21"/>
      <c r="AE109" s="43"/>
      <c r="AF109" s="43"/>
      <c r="AG109" s="43"/>
      <c r="AH109" s="23"/>
    </row>
    <row r="110" spans="1:34" ht="15" customHeight="1" thickBot="1">
      <c r="A110" s="69"/>
      <c r="B110" s="70" t="s">
        <v>147</v>
      </c>
      <c r="C110" s="71"/>
      <c r="D110" s="71"/>
      <c r="E110" s="71"/>
      <c r="F110" s="11">
        <f t="shared" ref="F110:AH110" si="38">SUM(F104:F109)</f>
        <v>144</v>
      </c>
      <c r="G110" s="11">
        <f t="shared" si="38"/>
        <v>72</v>
      </c>
      <c r="H110" s="11">
        <f t="shared" si="38"/>
        <v>72</v>
      </c>
      <c r="I110" s="11">
        <f t="shared" si="38"/>
        <v>0</v>
      </c>
      <c r="J110" s="19">
        <f t="shared" si="38"/>
        <v>14</v>
      </c>
      <c r="K110" s="46">
        <f t="shared" si="38"/>
        <v>0</v>
      </c>
      <c r="L110" s="46">
        <f t="shared" si="38"/>
        <v>0</v>
      </c>
      <c r="M110" s="46">
        <f t="shared" si="38"/>
        <v>0</v>
      </c>
      <c r="N110" s="19">
        <f t="shared" si="38"/>
        <v>0</v>
      </c>
      <c r="O110" s="46">
        <f t="shared" si="38"/>
        <v>0</v>
      </c>
      <c r="P110" s="46">
        <f t="shared" si="38"/>
        <v>0</v>
      </c>
      <c r="Q110" s="46">
        <f t="shared" si="38"/>
        <v>0</v>
      </c>
      <c r="R110" s="20">
        <f t="shared" si="38"/>
        <v>0</v>
      </c>
      <c r="S110" s="53">
        <f t="shared" si="38"/>
        <v>24</v>
      </c>
      <c r="T110" s="46">
        <f t="shared" si="38"/>
        <v>24</v>
      </c>
      <c r="U110" s="46">
        <f t="shared" si="38"/>
        <v>0</v>
      </c>
      <c r="V110" s="19">
        <f t="shared" si="38"/>
        <v>6</v>
      </c>
      <c r="W110" s="46">
        <f t="shared" si="38"/>
        <v>36</v>
      </c>
      <c r="X110" s="46">
        <f t="shared" si="38"/>
        <v>36</v>
      </c>
      <c r="Y110" s="46">
        <f t="shared" si="38"/>
        <v>0</v>
      </c>
      <c r="Z110" s="20">
        <f t="shared" si="38"/>
        <v>6</v>
      </c>
      <c r="AA110" s="12">
        <f t="shared" si="38"/>
        <v>12</v>
      </c>
      <c r="AB110" s="11">
        <f t="shared" si="38"/>
        <v>12</v>
      </c>
      <c r="AC110" s="11">
        <f t="shared" si="38"/>
        <v>0</v>
      </c>
      <c r="AD110" s="19">
        <f t="shared" si="38"/>
        <v>2</v>
      </c>
      <c r="AE110" s="11">
        <f t="shared" si="38"/>
        <v>0</v>
      </c>
      <c r="AF110" s="11">
        <f t="shared" si="38"/>
        <v>0</v>
      </c>
      <c r="AG110" s="11">
        <f t="shared" si="38"/>
        <v>0</v>
      </c>
      <c r="AH110" s="20">
        <f t="shared" si="38"/>
        <v>0</v>
      </c>
    </row>
    <row r="111" spans="1:34" ht="15" customHeight="1" thickBot="1">
      <c r="A111" s="216" t="s">
        <v>132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8"/>
    </row>
    <row r="112" spans="1:34" s="4" customFormat="1" ht="15" customHeight="1">
      <c r="A112" s="28">
        <v>51</v>
      </c>
      <c r="B112" s="203" t="s">
        <v>64</v>
      </c>
      <c r="C112" s="36"/>
      <c r="D112" s="36" t="s">
        <v>78</v>
      </c>
      <c r="E112" s="36"/>
      <c r="F112" s="30">
        <v>14</v>
      </c>
      <c r="G112" s="30">
        <f t="shared" ref="G112:J114" si="39">SUM(K112,O112,S112,W112,AA112,AE112)</f>
        <v>0</v>
      </c>
      <c r="H112" s="30">
        <v>14</v>
      </c>
      <c r="I112" s="30">
        <f t="shared" si="39"/>
        <v>0</v>
      </c>
      <c r="J112" s="31">
        <f t="shared" si="39"/>
        <v>2</v>
      </c>
      <c r="K112" s="47"/>
      <c r="L112" s="47"/>
      <c r="M112" s="47"/>
      <c r="N112" s="32"/>
      <c r="O112" s="47"/>
      <c r="P112" s="47"/>
      <c r="Q112" s="47"/>
      <c r="R112" s="33"/>
      <c r="S112" s="55"/>
      <c r="T112" s="47"/>
      <c r="U112" s="47"/>
      <c r="V112" s="32"/>
      <c r="W112" s="47"/>
      <c r="X112" s="47">
        <v>14</v>
      </c>
      <c r="Y112" s="47"/>
      <c r="Z112" s="33">
        <v>2</v>
      </c>
      <c r="AA112" s="34"/>
      <c r="AB112" s="29"/>
      <c r="AC112" s="29"/>
      <c r="AD112" s="32"/>
      <c r="AE112" s="29"/>
      <c r="AF112" s="29"/>
      <c r="AG112" s="29"/>
      <c r="AH112" s="33"/>
    </row>
    <row r="113" spans="1:34" s="4" customFormat="1" ht="15" customHeight="1">
      <c r="A113" s="15">
        <v>52</v>
      </c>
      <c r="B113" s="206" t="s">
        <v>65</v>
      </c>
      <c r="C113" s="27"/>
      <c r="D113" s="76" t="s">
        <v>80</v>
      </c>
      <c r="E113" s="27"/>
      <c r="F113" s="10">
        <f>SUM(G113,H113)</f>
        <v>60</v>
      </c>
      <c r="G113" s="10">
        <f t="shared" si="39"/>
        <v>2</v>
      </c>
      <c r="H113" s="10">
        <f t="shared" si="39"/>
        <v>58</v>
      </c>
      <c r="I113" s="10">
        <f t="shared" si="39"/>
        <v>0</v>
      </c>
      <c r="J113" s="17">
        <f t="shared" si="39"/>
        <v>7</v>
      </c>
      <c r="K113" s="45"/>
      <c r="L113" s="45"/>
      <c r="M113" s="45"/>
      <c r="N113" s="22"/>
      <c r="O113" s="45"/>
      <c r="P113" s="45"/>
      <c r="Q113" s="45"/>
      <c r="R113" s="24"/>
      <c r="S113" s="54"/>
      <c r="T113" s="45"/>
      <c r="U113" s="45"/>
      <c r="V113" s="22"/>
      <c r="W113" s="45"/>
      <c r="X113" s="45"/>
      <c r="Y113" s="45"/>
      <c r="Z113" s="25"/>
      <c r="AA113" s="7">
        <v>2</v>
      </c>
      <c r="AB113" s="5">
        <v>28</v>
      </c>
      <c r="AC113" s="5"/>
      <c r="AD113" s="22">
        <v>4</v>
      </c>
      <c r="AE113" s="5"/>
      <c r="AF113" s="5">
        <v>30</v>
      </c>
      <c r="AG113" s="5"/>
      <c r="AH113" s="25">
        <v>3</v>
      </c>
    </row>
    <row r="114" spans="1:34" s="4" customFormat="1" ht="15" customHeight="1">
      <c r="A114" s="15">
        <v>53</v>
      </c>
      <c r="B114" s="206" t="s">
        <v>69</v>
      </c>
      <c r="C114" s="140"/>
      <c r="D114" s="140"/>
      <c r="E114" s="140" t="s">
        <v>167</v>
      </c>
      <c r="F114" s="138">
        <f>SUM(G114,H114)</f>
        <v>960</v>
      </c>
      <c r="G114" s="138">
        <f t="shared" si="39"/>
        <v>0</v>
      </c>
      <c r="H114" s="138">
        <f t="shared" si="39"/>
        <v>960</v>
      </c>
      <c r="I114" s="138">
        <f t="shared" si="39"/>
        <v>0</v>
      </c>
      <c r="J114" s="138">
        <f t="shared" si="39"/>
        <v>39</v>
      </c>
      <c r="K114" s="141"/>
      <c r="L114" s="141"/>
      <c r="M114" s="141"/>
      <c r="N114" s="141"/>
      <c r="O114" s="141"/>
      <c r="P114" s="141">
        <v>320</v>
      </c>
      <c r="Q114" s="141"/>
      <c r="R114" s="142">
        <v>13</v>
      </c>
      <c r="S114" s="143"/>
      <c r="T114" s="141"/>
      <c r="U114" s="141"/>
      <c r="V114" s="141"/>
      <c r="W114" s="141"/>
      <c r="X114" s="141">
        <v>320</v>
      </c>
      <c r="Y114" s="141"/>
      <c r="Z114" s="144">
        <v>13</v>
      </c>
      <c r="AA114" s="145"/>
      <c r="AB114" s="141"/>
      <c r="AC114" s="141"/>
      <c r="AD114" s="141"/>
      <c r="AE114" s="141"/>
      <c r="AF114" s="141">
        <v>320</v>
      </c>
      <c r="AG114" s="141"/>
      <c r="AH114" s="144">
        <v>13</v>
      </c>
    </row>
    <row r="115" spans="1:34" ht="15" customHeight="1">
      <c r="A115" s="14"/>
      <c r="B115" s="74" t="s">
        <v>133</v>
      </c>
      <c r="C115" s="27"/>
      <c r="D115" s="27"/>
      <c r="E115" s="27"/>
      <c r="F115" s="10">
        <f>SUM(G115,H115)</f>
        <v>74</v>
      </c>
      <c r="G115" s="5">
        <f>SUM(G112:G113)</f>
        <v>2</v>
      </c>
      <c r="H115" s="5">
        <f>SUM(H112:H113)</f>
        <v>72</v>
      </c>
      <c r="I115" s="5">
        <f>SUM(I112:I113)</f>
        <v>0</v>
      </c>
      <c r="J115" s="19">
        <f>SUM(J112:J114)</f>
        <v>48</v>
      </c>
      <c r="K115" s="45">
        <f t="shared" ref="K115:Y115" si="40">SUM(K112:K113)</f>
        <v>0</v>
      </c>
      <c r="L115" s="45">
        <f t="shared" si="40"/>
        <v>0</v>
      </c>
      <c r="M115" s="45">
        <f t="shared" si="40"/>
        <v>0</v>
      </c>
      <c r="N115" s="22">
        <f t="shared" si="40"/>
        <v>0</v>
      </c>
      <c r="O115" s="45">
        <f t="shared" si="40"/>
        <v>0</v>
      </c>
      <c r="P115" s="45">
        <f t="shared" si="40"/>
        <v>0</v>
      </c>
      <c r="Q115" s="45">
        <f t="shared" si="40"/>
        <v>0</v>
      </c>
      <c r="R115" s="24">
        <f t="shared" si="40"/>
        <v>0</v>
      </c>
      <c r="S115" s="54">
        <f t="shared" si="40"/>
        <v>0</v>
      </c>
      <c r="T115" s="45">
        <f t="shared" si="40"/>
        <v>0</v>
      </c>
      <c r="U115" s="45">
        <f t="shared" si="40"/>
        <v>0</v>
      </c>
      <c r="V115" s="22">
        <f t="shared" si="40"/>
        <v>0</v>
      </c>
      <c r="W115" s="45">
        <f t="shared" si="40"/>
        <v>0</v>
      </c>
      <c r="X115" s="45">
        <f t="shared" si="40"/>
        <v>14</v>
      </c>
      <c r="Y115" s="45">
        <f t="shared" si="40"/>
        <v>0</v>
      </c>
      <c r="Z115" s="25">
        <f>SUM(Z112:Z114)</f>
        <v>15</v>
      </c>
      <c r="AA115" s="7">
        <f t="shared" ref="AA115:AG115" si="41">SUM(AA112:AA113)</f>
        <v>2</v>
      </c>
      <c r="AB115" s="5">
        <f t="shared" si="41"/>
        <v>28</v>
      </c>
      <c r="AC115" s="5">
        <f t="shared" si="41"/>
        <v>0</v>
      </c>
      <c r="AD115" s="22">
        <f t="shared" si="41"/>
        <v>4</v>
      </c>
      <c r="AE115" s="5">
        <f t="shared" si="41"/>
        <v>0</v>
      </c>
      <c r="AF115" s="5">
        <f t="shared" si="41"/>
        <v>30</v>
      </c>
      <c r="AG115" s="5">
        <f t="shared" si="41"/>
        <v>0</v>
      </c>
      <c r="AH115" s="25">
        <f>SUM(AH112:AH114)</f>
        <v>16</v>
      </c>
    </row>
    <row r="116" spans="1:34" ht="15" customHeight="1">
      <c r="A116" s="14"/>
      <c r="B116" s="74" t="s">
        <v>134</v>
      </c>
      <c r="C116" s="57">
        <f>SUM(C29,C68,C115)</f>
        <v>0</v>
      </c>
      <c r="D116" s="57">
        <f>SUM(D29,D68,D115)</f>
        <v>0</v>
      </c>
      <c r="E116" s="57">
        <f>SUM(E29,E68,E115)</f>
        <v>0</v>
      </c>
      <c r="F116" s="57">
        <f>SUM(G116,H116,I116)</f>
        <v>1070</v>
      </c>
      <c r="G116" s="57">
        <f t="shared" ref="G116:Q116" si="42">SUM(G29,G39,G68,G77,G115)</f>
        <v>420</v>
      </c>
      <c r="H116" s="57">
        <f t="shared" si="42"/>
        <v>630</v>
      </c>
      <c r="I116" s="57">
        <f t="shared" si="42"/>
        <v>20</v>
      </c>
      <c r="J116" s="57">
        <f t="shared" si="42"/>
        <v>194</v>
      </c>
      <c r="K116" s="57">
        <f t="shared" si="42"/>
        <v>82</v>
      </c>
      <c r="L116" s="57">
        <f t="shared" si="42"/>
        <v>100</v>
      </c>
      <c r="M116" s="57">
        <f t="shared" si="42"/>
        <v>20</v>
      </c>
      <c r="N116" s="57">
        <f t="shared" si="42"/>
        <v>30</v>
      </c>
      <c r="O116" s="57">
        <f t="shared" si="42"/>
        <v>64</v>
      </c>
      <c r="P116" s="57">
        <f t="shared" si="42"/>
        <v>92</v>
      </c>
      <c r="Q116" s="57">
        <f t="shared" si="42"/>
        <v>0</v>
      </c>
      <c r="R116" s="57">
        <f>SUM(R29,R39,R68,R77,R114:R115)</f>
        <v>42</v>
      </c>
      <c r="S116" s="57">
        <f>SUM(S29,S39,S68,S77,S115)</f>
        <v>96</v>
      </c>
      <c r="T116" s="57">
        <f>SUM(T29,T39,T68,T77,T115)</f>
        <v>120</v>
      </c>
      <c r="U116" s="57">
        <f>SUM(U29,U39,U68,U77,U115)</f>
        <v>0</v>
      </c>
      <c r="V116" s="57">
        <f>SUM(V29,V39,V68,V86,V115)</f>
        <v>34</v>
      </c>
      <c r="W116" s="57">
        <f>SUM(W29,W39,W68,W77,W115)</f>
        <v>84</v>
      </c>
      <c r="X116" s="57">
        <f>SUM(X29,X39,X68,X77,X115)</f>
        <v>120</v>
      </c>
      <c r="Y116" s="57">
        <f>SUM(Y29,Y39,Y68,Y77,Y115)</f>
        <v>0</v>
      </c>
      <c r="Z116" s="57">
        <f>SUM(Z29,Z39,Z68,Z86,Z114:Z115)</f>
        <v>54</v>
      </c>
      <c r="AA116" s="57">
        <f t="shared" ref="AA116:AG116" si="43">SUM(AA29,AA39,AA68,AA77,AA115)</f>
        <v>78</v>
      </c>
      <c r="AB116" s="57">
        <f t="shared" si="43"/>
        <v>128</v>
      </c>
      <c r="AC116" s="57">
        <f t="shared" si="43"/>
        <v>0</v>
      </c>
      <c r="AD116" s="57">
        <f t="shared" si="43"/>
        <v>31</v>
      </c>
      <c r="AE116" s="57">
        <f t="shared" si="43"/>
        <v>8</v>
      </c>
      <c r="AF116" s="57">
        <f t="shared" si="43"/>
        <v>62</v>
      </c>
      <c r="AG116" s="57">
        <f t="shared" si="43"/>
        <v>0</v>
      </c>
      <c r="AH116" s="57">
        <f>SUM(AH29,AH39,AH68,AH86,AH114:AH115)</f>
        <v>36</v>
      </c>
    </row>
    <row r="117" spans="1:34" ht="15" customHeight="1">
      <c r="A117" s="14"/>
      <c r="B117" s="74" t="s">
        <v>58</v>
      </c>
      <c r="C117" s="5"/>
      <c r="D117" s="5"/>
      <c r="E117" s="5"/>
      <c r="F117" s="6">
        <f>SUM(K117,O117,S117,W117,AA117,AE117)</f>
        <v>1054</v>
      </c>
      <c r="G117" s="5"/>
      <c r="H117" s="5"/>
      <c r="I117" s="5"/>
      <c r="J117" s="22"/>
      <c r="K117" s="198">
        <f>SUM(K116,L116,M116)</f>
        <v>202</v>
      </c>
      <c r="L117" s="199"/>
      <c r="M117" s="200"/>
      <c r="N117" s="22"/>
      <c r="O117" s="198">
        <f>SUM(O116,P116,Q116)</f>
        <v>156</v>
      </c>
      <c r="P117" s="199"/>
      <c r="Q117" s="200"/>
      <c r="R117" s="24"/>
      <c r="S117" s="198">
        <f>SUM(S116,T116,U116)</f>
        <v>216</v>
      </c>
      <c r="T117" s="199"/>
      <c r="U117" s="200"/>
      <c r="V117" s="22"/>
      <c r="W117" s="198">
        <f>SUM(W116,X116,Y116)</f>
        <v>204</v>
      </c>
      <c r="X117" s="199"/>
      <c r="Y117" s="200"/>
      <c r="Z117" s="25"/>
      <c r="AA117" s="198">
        <f>SUM(AA116,AB116,AC116)</f>
        <v>206</v>
      </c>
      <c r="AB117" s="199"/>
      <c r="AC117" s="200"/>
      <c r="AD117" s="22"/>
      <c r="AE117" s="198">
        <f>SUM(AE116,AF116,AG116)</f>
        <v>70</v>
      </c>
      <c r="AF117" s="199"/>
      <c r="AG117" s="200"/>
      <c r="AH117" s="25"/>
    </row>
    <row r="118" spans="1:34" ht="15" customHeight="1" thickBot="1">
      <c r="A118" s="16"/>
      <c r="B118" s="75" t="s">
        <v>59</v>
      </c>
      <c r="C118" s="9"/>
      <c r="D118" s="9"/>
      <c r="E118" s="9"/>
      <c r="F118" s="9"/>
      <c r="G118" s="9"/>
      <c r="H118" s="9"/>
      <c r="I118" s="9"/>
      <c r="J118" s="60">
        <f>SUM(K118,S118,AA118)</f>
        <v>227</v>
      </c>
      <c r="K118" s="195">
        <f>SUM(N116,R116)</f>
        <v>72</v>
      </c>
      <c r="L118" s="196"/>
      <c r="M118" s="196"/>
      <c r="N118" s="196"/>
      <c r="O118" s="196"/>
      <c r="P118" s="196"/>
      <c r="Q118" s="196"/>
      <c r="R118" s="197"/>
      <c r="S118" s="195">
        <f>SUM(V116,Z116)</f>
        <v>88</v>
      </c>
      <c r="T118" s="196"/>
      <c r="U118" s="196"/>
      <c r="V118" s="196"/>
      <c r="W118" s="196"/>
      <c r="X118" s="196"/>
      <c r="Y118" s="196"/>
      <c r="Z118" s="197"/>
      <c r="AA118" s="195">
        <f>SUM(AD116,AH116)</f>
        <v>67</v>
      </c>
      <c r="AB118" s="196"/>
      <c r="AC118" s="196"/>
      <c r="AD118" s="196"/>
      <c r="AE118" s="196"/>
      <c r="AF118" s="196"/>
      <c r="AG118" s="196"/>
      <c r="AH118" s="197"/>
    </row>
    <row r="119" spans="1:34">
      <c r="A119" s="13"/>
    </row>
    <row r="120" spans="1:34">
      <c r="A120" s="3"/>
    </row>
    <row r="121" spans="1:34">
      <c r="A121" s="3"/>
    </row>
    <row r="122" spans="1:34">
      <c r="A122" s="3"/>
    </row>
    <row r="123" spans="1:34">
      <c r="A123" s="2"/>
    </row>
    <row r="124" spans="1:34">
      <c r="A124" s="2"/>
    </row>
  </sheetData>
  <mergeCells count="71">
    <mergeCell ref="O16:Q16"/>
    <mergeCell ref="A19:AH19"/>
    <mergeCell ref="A40:AH40"/>
    <mergeCell ref="A13:A17"/>
    <mergeCell ref="A70:AH70"/>
    <mergeCell ref="N16:N17"/>
    <mergeCell ref="Z16:Z17"/>
    <mergeCell ref="AE16:AG16"/>
    <mergeCell ref="A31:AH31"/>
    <mergeCell ref="S117:U117"/>
    <mergeCell ref="AA118:AH118"/>
    <mergeCell ref="AA117:AC117"/>
    <mergeCell ref="A111:AH111"/>
    <mergeCell ref="K118:R118"/>
    <mergeCell ref="K117:M117"/>
    <mergeCell ref="O117:Q117"/>
    <mergeCell ref="AE117:AG117"/>
    <mergeCell ref="S118:Z118"/>
    <mergeCell ref="W117:Y117"/>
    <mergeCell ref="A103:AH103"/>
    <mergeCell ref="A69:AH69"/>
    <mergeCell ref="A87:AH87"/>
    <mergeCell ref="A78:AH78"/>
    <mergeCell ref="A95:AH95"/>
    <mergeCell ref="R16:R17"/>
    <mergeCell ref="S14:Z14"/>
    <mergeCell ref="A12:J12"/>
    <mergeCell ref="A7:AH7"/>
    <mergeCell ref="B13:B17"/>
    <mergeCell ref="C13:E16"/>
    <mergeCell ref="F13:I13"/>
    <mergeCell ref="AA16:AC16"/>
    <mergeCell ref="G14:I16"/>
    <mergeCell ref="F14:F17"/>
    <mergeCell ref="S12:Z12"/>
    <mergeCell ref="K15:N15"/>
    <mergeCell ref="V16:V17"/>
    <mergeCell ref="K16:M16"/>
    <mergeCell ref="S15:V15"/>
    <mergeCell ref="AE15:AH15"/>
    <mergeCell ref="A1:AH1"/>
    <mergeCell ref="A2:AH2"/>
    <mergeCell ref="A3:AH3"/>
    <mergeCell ref="A5:AH5"/>
    <mergeCell ref="W16:Y16"/>
    <mergeCell ref="A6:AH6"/>
    <mergeCell ref="O15:R15"/>
    <mergeCell ref="A8:AH8"/>
    <mergeCell ref="B10:AH10"/>
    <mergeCell ref="K12:R12"/>
    <mergeCell ref="AA14:AH14"/>
    <mergeCell ref="AA12:AH12"/>
    <mergeCell ref="J13:J17"/>
    <mergeCell ref="AH16:AH17"/>
    <mergeCell ref="AD16:AD17"/>
    <mergeCell ref="W15:Z15"/>
    <mergeCell ref="K14:R14"/>
    <mergeCell ref="S16:U16"/>
    <mergeCell ref="AA15:AD15"/>
    <mergeCell ref="K13:AH13"/>
    <mergeCell ref="AI79:AL79"/>
    <mergeCell ref="AI84:AL84"/>
    <mergeCell ref="AI85:AL85"/>
    <mergeCell ref="AK12:AM12"/>
    <mergeCell ref="AI64:AO64"/>
    <mergeCell ref="AI54:AR54"/>
    <mergeCell ref="AI26:AM26"/>
    <mergeCell ref="AI34:AM34"/>
    <mergeCell ref="AI45:AM45"/>
    <mergeCell ref="AI41:AM41"/>
    <mergeCell ref="AI47:AM47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Administracja NST</vt:lpstr>
      <vt:lpstr>'Administracja NST'!Tytuły_wydruku</vt:lpstr>
    </vt:vector>
  </TitlesOfParts>
  <Company>TOAW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a.strzesak</dc:creator>
  <cp:lastModifiedBy>dziekanat</cp:lastModifiedBy>
  <cp:lastPrinted>2021-02-04T08:26:14Z</cp:lastPrinted>
  <dcterms:created xsi:type="dcterms:W3CDTF">2012-05-15T10:39:24Z</dcterms:created>
  <dcterms:modified xsi:type="dcterms:W3CDTF">2021-08-12T11:15:31Z</dcterms:modified>
</cp:coreProperties>
</file>